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hm\Desktop\"/>
    </mc:Choice>
  </mc:AlternateContent>
  <bookViews>
    <workbookView xWindow="120" yWindow="120" windowWidth="24915" windowHeight="12075"/>
  </bookViews>
  <sheets>
    <sheet name="Vejledning" sheetId="8" r:id="rId1"/>
    <sheet name="Eksempel 1" sheetId="2" r:id="rId2"/>
    <sheet name="Beregner Senarie 1" sheetId="4" r:id="rId3"/>
    <sheet name="Eksempel 2" sheetId="7" r:id="rId4"/>
    <sheet name="Beregner Scenarie 2" sheetId="6" r:id="rId5"/>
  </sheets>
  <definedNames>
    <definedName name="_xlnm.Print_Area" localSheetId="2">'Beregner Senarie 1'!$A$1:$I$33</definedName>
  </definedNames>
  <calcPr calcId="152511"/>
</workbook>
</file>

<file path=xl/calcChain.xml><?xml version="1.0" encoding="utf-8"?>
<calcChain xmlns="http://schemas.openxmlformats.org/spreadsheetml/2006/main">
  <c r="C10" i="7" l="1"/>
  <c r="C14" i="7" s="1"/>
  <c r="C10" i="6"/>
  <c r="C14" i="6" s="1"/>
  <c r="C10" i="2"/>
  <c r="C18" i="2" s="1"/>
  <c r="C10" i="4"/>
  <c r="C18" i="4" s="1"/>
  <c r="C24" i="2" l="1"/>
  <c r="C18" i="7"/>
  <c r="C26" i="7" s="1"/>
  <c r="C18" i="6"/>
  <c r="C26" i="6" s="1"/>
  <c r="C14" i="4" l="1"/>
  <c r="C24" i="4"/>
  <c r="C14" i="2"/>
  <c r="C29" i="2" s="1"/>
  <c r="C29" i="4" l="1"/>
</calcChain>
</file>

<file path=xl/comments1.xml><?xml version="1.0" encoding="utf-8"?>
<comments xmlns="http://schemas.openxmlformats.org/spreadsheetml/2006/main">
  <authors>
    <author>SISD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>Her indsastes det antal timer, som opgaveløsningen forventes at tage.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Her indtastes den procentvise andel af tidforbruget, som bruges på andet end selve opgaveløsning.
Dækker bl.a. interne møder, administration, dokumentation, pauser, feriedage og andet fravær.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Her indtastes den samlede aflønning til medarbejderen inkl. ferie, pension, medarbejdergoder mv. opgjort pr. time.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De samlede overheadomkostninger dækker eksempelvis ledelse, husleje, varme og forsikring. Her indtastes overheadomkostningen opgjort på månedsbasis.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 xml:space="preserve">Her indtastes den gennemsnitlige timefortjeneste for de medarbejde, som bliver berørt af, at nøglemedarbejderen ikke er tilgængelig i samme omfang som tidligere
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Her indtastes det antal medarbejdere, som skønnes at blive berørt af, at nøglemedarbejderen ikke er tilgængelig i samme omfang som tidligere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Her indtastes det forventede fald i den gennemsnitlige produktivitet for de berørte medarbejdere.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>Her indtastes de samlede øvrige omkostninger i forbindelse med projektet.</t>
        </r>
      </text>
    </comment>
  </commentList>
</comments>
</file>

<file path=xl/comments2.xml><?xml version="1.0" encoding="utf-8"?>
<comments xmlns="http://schemas.openxmlformats.org/spreadsheetml/2006/main">
  <authors>
    <author>SISD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>Her indsastes det antal timer, som opgaveløsningen forventes at tage.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Her indtastes den procentvise andel af tidforbruget, som bruges på andet end selve opgaveløsningen.
Dækker bl.a. interne møder, administration, dokumentation, pauser, feriedage og andet fravær.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Her indtastes den samlede aflønning til medarbejderen inkl. ferie, pension, medarbejdergoder mv. opgjort pr. time.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De samlede overheadomkostninger dækker eksempelvis ledelse, husleje, varme og forsikring. Her indtastes overheadomkostningen opgjort på månedsbasis.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 xml:space="preserve">Her indtastes den gennemsnitlige timefortjeneste for de medarbejdere, som bliver berørt af nøglemedarbejderens reducerede tilgængelighed. Tallet kan naturligvis være nul.
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Her indtastes det antal medarbejdere, som skønnes at blive berørt af, at nøglemedarbejderen ikke er tilgængelig i samme omfang som tidligere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Her indtastes det forventede fald i den gennemsnitlige produktivitet for de berørte medarbejdere.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>Her indtastes de samlede øvrige omkostninger i forbindelse med projektet.</t>
        </r>
      </text>
    </comment>
  </commentList>
</comments>
</file>

<file path=xl/comments3.xml><?xml version="1.0" encoding="utf-8"?>
<comments xmlns="http://schemas.openxmlformats.org/spreadsheetml/2006/main">
  <authors>
    <author>SISD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>Her indsastes det antal timer, som opgaveløsningen forventes at tage.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Dækker bl.a. interne møder, administration, dokumentation, pauser, feriedage og andet fravær.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Her indtastes den samlede aflønning til medarbejderen inkl. ferie, pension, medarbejdergoder mv. opgjort pr. time.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De samlede overheadomkostninger dækker eksempelvis ledelse, husleje, varme og forsikring. Her indtastes overheadomkostningen opgjort på månedsbasis.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Her indtastes de samlede
omkostninger til rekruttering, oplæring og kurser til den nyansatte medarbejder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>Her indtastes de samlede øvrige omkostninger i forbindelse med projektet.</t>
        </r>
      </text>
    </comment>
  </commentList>
</comments>
</file>

<file path=xl/comments4.xml><?xml version="1.0" encoding="utf-8"?>
<comments xmlns="http://schemas.openxmlformats.org/spreadsheetml/2006/main">
  <authors>
    <author>SISD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>Her indsastes det antal timer, som opgaveløsningen forventes at tage.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Her indtastes den procentvise andel af tidforbruget, som bruges på andet end selve opgaveløsning.
Dækker bl.a. interne møder, administration, dokumentation, pauser, feriedage og andet fravær.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Her indtastes den samlede aflønning til medarbejderen inkl. ferie, pension, medarbejdergoder mv. opgjort pr. time.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De samlede overheadomkostninger dækker eksempelvis ledelse, husleje, varme og forsikring. Her indtastes overheadomkostningen opgjort på månedsbasis.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Her indtastes de samlede
omkostninger til rekruttering, oplæring og kurser til den nyansatte medarbejder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Her indtastes de samlede øvrige omkostninger i forbindelse med projektet.</t>
        </r>
      </text>
    </comment>
  </commentList>
</comments>
</file>

<file path=xl/sharedStrings.xml><?xml version="1.0" encoding="utf-8"?>
<sst xmlns="http://schemas.openxmlformats.org/spreadsheetml/2006/main" count="84" uniqueCount="32">
  <si>
    <t>Estimeret timeforbrug på opgaven</t>
  </si>
  <si>
    <t>Samlet timeforbrug inkl. intern tid</t>
  </si>
  <si>
    <t>Antal berørte medarbejdere</t>
  </si>
  <si>
    <t>SCENARIE 1</t>
  </si>
  <si>
    <t>Vejledning</t>
  </si>
  <si>
    <t>Fritagelse af nøgle- medarbejder</t>
  </si>
  <si>
    <t>Lønomkostning pr. time til medarbejder              (samlet timefortjeneste)</t>
  </si>
  <si>
    <t>Gennemsnitlig lønomkostning for berørte medarbejdere pr. time (samlet timefortjeneste)</t>
  </si>
  <si>
    <t>Andel af timeforbrug til intern tid (eks. "30%")</t>
  </si>
  <si>
    <t>Estimeret gns. produktivitetstab i pct. (eks. "7%")</t>
  </si>
  <si>
    <t>PRODUKTIVITETSTAB</t>
  </si>
  <si>
    <t>OVERHEAD</t>
  </si>
  <si>
    <t>LØN</t>
  </si>
  <si>
    <t>Lønomkostning i alt</t>
  </si>
  <si>
    <t>Overheadomkostning i alt</t>
  </si>
  <si>
    <t>Månedlig overheadomkostning pr. medarbejder</t>
  </si>
  <si>
    <t>Øvrige omkostninger i alt</t>
  </si>
  <si>
    <t>Omkostninger i alt ved løsning af projekt ved hjælp af egne medarbejdere</t>
  </si>
  <si>
    <t>REKRUTTERING, OPLÆRING, KURSER MV.</t>
  </si>
  <si>
    <t>Forklaring</t>
  </si>
  <si>
    <t>SCENARIE 2</t>
  </si>
  <si>
    <t>Ansættelse af ny medarbejder</t>
  </si>
  <si>
    <t/>
  </si>
  <si>
    <t>Estimerede omkostninger til rekruttering, oplæring, kurser mv.</t>
  </si>
  <si>
    <t xml:space="preserve">Beregner til Scenarie 1: </t>
  </si>
  <si>
    <t>Fritagelse af nøglemedarbejder</t>
  </si>
  <si>
    <t xml:space="preserve">Eksempel på Scenarie 1: </t>
  </si>
  <si>
    <t xml:space="preserve">Beregner til Scenarie 2: </t>
  </si>
  <si>
    <t xml:space="preserve">Eksempel på Scenarie 2: </t>
  </si>
  <si>
    <t>Omkostning ved produktivitetstab i alt</t>
  </si>
  <si>
    <r>
      <t xml:space="preserve">ØVRIGE OMKOSTNINGER </t>
    </r>
    <r>
      <rPr>
        <sz val="10"/>
        <color theme="1"/>
        <rFont val="Arial"/>
        <family val="2"/>
      </rPr>
      <t>(eks. projektledelse, uforudsete udgifter, forsinkelser mv.)</t>
    </r>
  </si>
  <si>
    <t>Omkostninger i alt ved løsning af projekt gennem ansættelse af ny medarb.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</si>
</sst>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3" borderId="0" xfId="0" applyFill="1"/>
    <xf numFmtId="164" fontId="0" fillId="3" borderId="0" xfId="1" applyNumberFormat="1" applyFont="1" applyFill="1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164" fontId="3" fillId="2" borderId="2" xfId="1" applyNumberFormat="1" applyFont="1" applyFill="1" applyBorder="1"/>
    <xf numFmtId="164" fontId="2" fillId="2" borderId="0" xfId="1" applyNumberFormat="1" applyFont="1" applyFill="1" applyBorder="1"/>
    <xf numFmtId="164" fontId="2" fillId="2" borderId="0" xfId="1" applyNumberFormat="1" applyFont="1" applyFill="1"/>
    <xf numFmtId="164" fontId="2" fillId="2" borderId="3" xfId="1" applyNumberFormat="1" applyFont="1" applyFill="1" applyBorder="1"/>
    <xf numFmtId="9" fontId="2" fillId="2" borderId="3" xfId="2" applyFont="1" applyFill="1" applyBorder="1"/>
    <xf numFmtId="0" fontId="4" fillId="3" borderId="0" xfId="0" applyFont="1" applyFill="1"/>
    <xf numFmtId="0" fontId="0" fillId="4" borderId="0" xfId="0" applyFill="1"/>
    <xf numFmtId="164" fontId="0" fillId="4" borderId="0" xfId="1" applyNumberFormat="1" applyFont="1" applyFill="1"/>
    <xf numFmtId="164" fontId="2" fillId="2" borderId="2" xfId="1" applyNumberFormat="1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6" xfId="0" applyFont="1" applyFill="1" applyBorder="1"/>
    <xf numFmtId="0" fontId="2" fillId="2" borderId="6" xfId="0" applyFont="1" applyFill="1" applyBorder="1"/>
    <xf numFmtId="164" fontId="3" fillId="2" borderId="7" xfId="1" applyNumberFormat="1" applyFont="1" applyFill="1" applyBorder="1"/>
    <xf numFmtId="0" fontId="3" fillId="2" borderId="8" xfId="0" applyFont="1" applyFill="1" applyBorder="1"/>
    <xf numFmtId="0" fontId="2" fillId="2" borderId="0" xfId="0" applyFont="1" applyFill="1" applyAlignment="1">
      <alignment horizontal="left" wrapText="1"/>
    </xf>
    <xf numFmtId="9" fontId="2" fillId="2" borderId="3" xfId="0" applyNumberFormat="1" applyFont="1" applyFill="1" applyBorder="1"/>
    <xf numFmtId="0" fontId="2" fillId="2" borderId="0" xfId="0" applyFont="1" applyFill="1" applyAlignment="1">
      <alignment wrapText="1"/>
    </xf>
    <xf numFmtId="0" fontId="2" fillId="2" borderId="9" xfId="0" applyFont="1" applyFill="1" applyBorder="1"/>
    <xf numFmtId="1" fontId="2" fillId="2" borderId="2" xfId="0" applyNumberFormat="1" applyFont="1" applyFill="1" applyBorder="1"/>
    <xf numFmtId="0" fontId="3" fillId="2" borderId="0" xfId="0" applyFont="1" applyFill="1" applyBorder="1" applyAlignment="1">
      <alignment wrapText="1"/>
    </xf>
    <xf numFmtId="0" fontId="2" fillId="2" borderId="10" xfId="0" applyFont="1" applyFill="1" applyBorder="1"/>
    <xf numFmtId="0" fontId="3" fillId="2" borderId="9" xfId="0" applyFont="1" applyFill="1" applyBorder="1"/>
    <xf numFmtId="164" fontId="2" fillId="2" borderId="10" xfId="1" applyNumberFormat="1" applyFont="1" applyFill="1" applyBorder="1"/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3" borderId="0" xfId="0" applyFill="1" applyBorder="1"/>
    <xf numFmtId="164" fontId="0" fillId="3" borderId="0" xfId="1" applyNumberFormat="1" applyFont="1" applyFill="1" applyBorder="1"/>
    <xf numFmtId="0" fontId="0" fillId="3" borderId="0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3" fillId="2" borderId="10" xfId="0" applyFont="1" applyFill="1" applyBorder="1"/>
    <xf numFmtId="164" fontId="6" fillId="6" borderId="7" xfId="1" applyNumberFormat="1" applyFont="1" applyFill="1" applyBorder="1"/>
    <xf numFmtId="164" fontId="0" fillId="3" borderId="0" xfId="1" quotePrefix="1" applyNumberFormat="1" applyFont="1" applyFill="1"/>
    <xf numFmtId="164" fontId="3" fillId="5" borderId="7" xfId="1" applyNumberFormat="1" applyFont="1" applyFill="1" applyBorder="1"/>
    <xf numFmtId="0" fontId="2" fillId="2" borderId="11" xfId="0" applyFont="1" applyFill="1" applyBorder="1"/>
    <xf numFmtId="0" fontId="3" fillId="0" borderId="10" xfId="0" applyFont="1" applyFill="1" applyBorder="1" applyAlignment="1">
      <alignment horizontal="left" wrapText="1"/>
    </xf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 applyFill="1"/>
    <xf numFmtId="164" fontId="2" fillId="0" borderId="0" xfId="1" applyNumberFormat="1" applyFont="1" applyFill="1"/>
    <xf numFmtId="0" fontId="0" fillId="3" borderId="0" xfId="0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19049</xdr:rowOff>
    </xdr:from>
    <xdr:to>
      <xdr:col>1</xdr:col>
      <xdr:colOff>257175</xdr:colOff>
      <xdr:row>31</xdr:row>
      <xdr:rowOff>107674</xdr:rowOff>
    </xdr:to>
    <xdr:sp macro="" textlink="">
      <xdr:nvSpPr>
        <xdr:cNvPr id="2" name="TextBox 1"/>
        <xdr:cNvSpPr txBox="1"/>
      </xdr:nvSpPr>
      <xdr:spPr>
        <a:xfrm>
          <a:off x="285750" y="532571"/>
          <a:ext cx="4477164" cy="561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Formålet med dette</a:t>
          </a:r>
          <a:r>
            <a:rPr lang="da-DK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værktøj er at </a:t>
          </a:r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estimere de samlede omkostninger ved at løse et givent projekt internt i organisationen. Til dette er der opstillet to scenarier med to tilhørende beregningsmodeller. </a:t>
          </a:r>
        </a:p>
        <a:p>
          <a:endParaRPr lang="da-DK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I Scenarie 1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 frigøres en nøglemedarbejder fra sine nuværende arbejdsopgaver til at løse et projekt i en afgrænset periode. </a:t>
          </a:r>
        </a:p>
        <a:p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Omkostningerne forbundet med at nøglemedarbejderen løser projektet inkluderer løn, overhead, tab af produktivitet for de kollegaer, nøglemedarbejderen dagligt samarbejder med ,samt øvrige omkostninger til eksempelvis projektledelse, uforudsete udgifter, forsinkelser mv.</a:t>
          </a:r>
        </a:p>
        <a:p>
          <a:endParaRPr lang="da-DK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I Scenarie 2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 projektansættes en ny medarbejder i en afgrænset periode (eksempelvis et år). </a:t>
          </a:r>
          <a:r>
            <a:rPr lang="da-D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 i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nkluderes omkostninger</a:t>
          </a:r>
          <a:r>
            <a:rPr lang="da-D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til 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rekruttering</a:t>
          </a:r>
          <a:r>
            <a:rPr lang="da-D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og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 eventuelle kurser og uddannelse. Derudover kommer</a:t>
          </a:r>
          <a:r>
            <a:rPr lang="da-D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omkostninger til løn, overhead og øvrige omkostninger.</a:t>
          </a:r>
        </a:p>
        <a:p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For hvert af de to scenarier er der lavet en </a:t>
          </a:r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beregner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 og et </a:t>
          </a:r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eksempel </a:t>
          </a:r>
          <a:r>
            <a:rPr lang="da-DK" sz="1100" b="0">
              <a:solidFill>
                <a:schemeClr val="dk1"/>
              </a:solidFill>
              <a:latin typeface="+mn-lt"/>
              <a:ea typeface="+mn-ea"/>
              <a:cs typeface="+mn-cs"/>
            </a:rPr>
            <a:t>på, hvordan beregneren bruges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. Begge beregningsmodeller kan naturligvis også bruges i de tilfælde, hvor frigørelse</a:t>
          </a:r>
          <a:r>
            <a:rPr lang="da-D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eller 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ansættelse af flere personer er nødvendig for at løse projektet.</a:t>
          </a:r>
        </a:p>
        <a:p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Eksemplerne tager udgangspunkt i de eksempler, som kan findes i publikationen </a:t>
          </a:r>
          <a:r>
            <a:rPr lang="da-DK" sz="1100" i="1">
              <a:solidFill>
                <a:schemeClr val="dk1"/>
              </a:solidFill>
              <a:latin typeface="+mn-lt"/>
              <a:ea typeface="+mn-ea"/>
              <a:cs typeface="+mn-cs"/>
            </a:rPr>
            <a:t>SAMARBEJDE MED VIDENRÅDGIVERE I DEN OFFENTLIGE SEKTOR – Et værktøj til at afklare behov og muligheder. 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Publikationen kan findes på </a:t>
          </a:r>
          <a:r>
            <a:rPr lang="da-DK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www.viden.di.dk/businesscase</a:t>
          </a:r>
          <a:r>
            <a:rPr lang="da-DK" sz="1100" u="none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Ved spørgsmål kan der rettes henvendelse til DI Videnrådgivernes sekretariat på e-mail: viden@di.dk eller tlf. 33 77 46 05.</a:t>
          </a:r>
        </a:p>
        <a:p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171449</xdr:rowOff>
    </xdr:from>
    <xdr:to>
      <xdr:col>7</xdr:col>
      <xdr:colOff>247650</xdr:colOff>
      <xdr:row>29</xdr:row>
      <xdr:rowOff>47625</xdr:rowOff>
    </xdr:to>
    <xdr:sp macro="" textlink="">
      <xdr:nvSpPr>
        <xdr:cNvPr id="2" name="TextBox 1"/>
        <xdr:cNvSpPr txBox="1"/>
      </xdr:nvSpPr>
      <xdr:spPr>
        <a:xfrm>
          <a:off x="6829425" y="495299"/>
          <a:ext cx="4676775" cy="6315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Dette er et regneeksempel på en opgave, som er estimeret til at kunne løses på 320 timer, og som løses af en intern nøglemedarbejder .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a-DK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LØN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I eksemplet antages det, at nøglemedarbejderens interne tidsforbrug er 30 %,</a:t>
          </a:r>
          <a:r>
            <a:rPr lang="da-D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hvilket betyder, at opgaven kan løses med et samlet tidsforbrug på 457 timer.</a:t>
          </a:r>
        </a:p>
        <a:p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I eksemplet sættes nøglemedarbejderens samlede timefortjeneste til 300 kr., og den samlede lønomkostning bliver derfor 137.100 kr. (300 kr. x 457 timer).</a:t>
          </a:r>
        </a:p>
        <a:p>
          <a:endParaRPr lang="da-DK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OVERHEAD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I modellen er der taget udgangspunkt i, at nøglemedarbejderen i gennemsnit arbejder 160,33 timer om måneden, hvilket på årsbasis svarer til et helt årsværk på 1.924 timer. </a:t>
          </a:r>
        </a:p>
        <a:p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De månedlige overheadomkostninger sættes til 14.000 kr. De samlede overheadomkostninger bliver derfor 39.905 kr. </a:t>
          </a:r>
          <a:b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(457 timer/160,33 timer x 14.000 kr.).</a:t>
          </a:r>
        </a:p>
        <a:p>
          <a:endParaRPr lang="da-DK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PRODUKTIVITETSTAB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I nogle tilfælde vil fritagelse af en nøglemedarbejder påføre et produktivitetstab blandt de medarbejdere, nøglemedarbejderen til daglig</a:t>
          </a:r>
          <a:r>
            <a:rPr lang="da-D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samarbejder med. Da produktivitet i den offentlige sektor traditionelt opgøres ud fra input-metoden, beregnes tabet som en ekstra påført lønomkostning.</a:t>
          </a:r>
        </a:p>
        <a:p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I eksemplet til venstre samarbejder nøglemedarbejderen  med 10 medarbejdere, som gennemsnitligt tjener 268 kr. pr. time. Det antages, at deres produktivitet påvirkes negativt med 7 % i de 457 timer, nøglemedarbejderen fritages. Dette giver en ekstra omkostning på 85.733 kr. </a:t>
          </a:r>
          <a:b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(10 personer x 268 kr. x 457 timer x 7 %).</a:t>
          </a:r>
        </a:p>
        <a:p>
          <a:endParaRPr lang="da-DK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ØVRIGE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OMKOSTNINGER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Øvrige omkostninger</a:t>
          </a:r>
          <a:r>
            <a:rPr lang="da-D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kan eksempelvis indeholde omkostninger til projektledelse, uforudsete udgifter, forsinkelser mv.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a-D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142875</xdr:rowOff>
    </xdr:from>
    <xdr:to>
      <xdr:col>8</xdr:col>
      <xdr:colOff>342900</xdr:colOff>
      <xdr:row>13</xdr:row>
      <xdr:rowOff>66675</xdr:rowOff>
    </xdr:to>
    <xdr:sp macro="" textlink="">
      <xdr:nvSpPr>
        <xdr:cNvPr id="2" name="TextBox 1"/>
        <xdr:cNvSpPr txBox="1"/>
      </xdr:nvSpPr>
      <xdr:spPr>
        <a:xfrm>
          <a:off x="6829425" y="466725"/>
          <a:ext cx="4676775" cy="2847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 b="1"/>
            <a:t>Fritagelse</a:t>
          </a:r>
          <a:r>
            <a:rPr lang="da-DK" sz="1100" b="1" baseline="0"/>
            <a:t> af nøglemedarbejder  </a:t>
          </a:r>
        </a:p>
        <a:p>
          <a:endParaRPr lang="da-DK" sz="1100"/>
        </a:p>
        <a:p>
          <a:r>
            <a:rPr lang="da-DK" sz="1100"/>
            <a:t>Med beregneren  til frigørelse af</a:t>
          </a:r>
          <a:r>
            <a:rPr lang="da-DK" sz="1100" baseline="0"/>
            <a:t> nøglemedarbejder </a:t>
          </a:r>
          <a:r>
            <a:rPr lang="da-DK" sz="1100"/>
            <a:t>er det muligt at estimere, hvad de samlede omkostninger</a:t>
          </a:r>
          <a:r>
            <a:rPr lang="da-DK" sz="1100" baseline="0"/>
            <a:t> er </a:t>
          </a:r>
          <a:r>
            <a:rPr lang="da-DK" sz="1100"/>
            <a:t>ved at løse en given opgave internt. Det er således muligt at sammenligne dette med et tilbud fra eksterne rådgivere.</a:t>
          </a:r>
        </a:p>
        <a:p>
          <a:endParaRPr lang="da-DK" sz="1100"/>
        </a:p>
        <a:p>
          <a:r>
            <a:rPr lang="da-DK" sz="1100"/>
            <a:t>Det er</a:t>
          </a:r>
          <a:r>
            <a:rPr lang="da-DK" sz="1100" baseline="0"/>
            <a:t> k</a:t>
          </a:r>
          <a:r>
            <a:rPr lang="da-DK" sz="1100"/>
            <a:t>un boksene, der skal udfyldes. De øvrige felter beregnes automatisk på baggrund af de beløb og</a:t>
          </a:r>
          <a:r>
            <a:rPr lang="da-DK" sz="1100" baseline="0"/>
            <a:t> tal</a:t>
          </a:r>
          <a:r>
            <a:rPr lang="da-DK" sz="1100"/>
            <a:t>, som indtastes i boksene. Se eksempel i fanen "Eksempel 1".</a:t>
          </a:r>
        </a:p>
        <a:p>
          <a:endParaRPr lang="da-DK" sz="1100"/>
        </a:p>
        <a:p>
          <a:r>
            <a:rPr lang="da-DK" sz="1100"/>
            <a:t>Til hver </a:t>
          </a:r>
          <a:r>
            <a:rPr lang="da-DK" sz="1100" baseline="0"/>
            <a:t>af de informationer, som skal indtastes i boksene, er der en forklaring, som fremkommer ved at holde markøren hen over teksten.</a:t>
          </a:r>
        </a:p>
        <a:p>
          <a:endParaRPr lang="da-DK" sz="1100" baseline="0"/>
        </a:p>
        <a:p>
          <a:r>
            <a:rPr lang="da-DK" sz="1100" baseline="0"/>
            <a:t>De samlede omkostninger fremgår af den  grå  boks nederst .</a:t>
          </a:r>
          <a:endParaRPr lang="da-DK" sz="1100"/>
        </a:p>
        <a:p>
          <a:endParaRPr lang="da-DK" sz="1100"/>
        </a:p>
        <a:p>
          <a:endParaRPr lang="da-D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</xdr:row>
      <xdr:rowOff>142875</xdr:rowOff>
    </xdr:from>
    <xdr:to>
      <xdr:col>7</xdr:col>
      <xdr:colOff>238125</xdr:colOff>
      <xdr:row>26</xdr:row>
      <xdr:rowOff>0</xdr:rowOff>
    </xdr:to>
    <xdr:sp macro="" textlink="">
      <xdr:nvSpPr>
        <xdr:cNvPr id="2" name="TextBox 1"/>
        <xdr:cNvSpPr txBox="1"/>
      </xdr:nvSpPr>
      <xdr:spPr>
        <a:xfrm>
          <a:off x="6810375" y="466725"/>
          <a:ext cx="4686300" cy="5581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Dette er et eksempel på en opgave, som er estimeret til at kunne løses på 1.924 timer, svarende til et årsværk, og som løses via nyansættelse.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a-DK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LØN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I eksemplet antages det, at den nye medarbejders interne tidsforbrug er 30 %, hvilket betyder, at opgaven kan løses med et samlet tidsforbrug på 2.749 timer.  I eksemplet sættes den nye medarbejders samlede timefortjeneste til 300 kr., og den samlede lønomkostning bliver derfor 824.700 kr. (300 kr. x 2.749 timer). </a:t>
          </a:r>
        </a:p>
        <a:p>
          <a:endParaRPr lang="da-DK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OVERHEAD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I modellen er der taget udgangspunkt i, at den nye medarbejder i gennemsnit arbejder 160,33 timer om måneden, hvilket på årsbasis svarer til et helt årsværk på 1.924 timer. </a:t>
          </a:r>
          <a:endParaRPr lang="da-DK"/>
        </a:p>
        <a:p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De månedlige overheadomkostninger sættes til 14.000 kr. De samlede overheadomkostninger bliver derfor 240.042 kr. </a:t>
          </a:r>
          <a:b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(2749 timer/160,33 timer x 14.000 kr.). </a:t>
          </a:r>
        </a:p>
        <a:p>
          <a:endParaRPr lang="da-DK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REKRUTTERING, OPLÆRING, KURSER MV.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Ved ansættelse af nye medarbejde vil der være omkostninger til rekruttering, herunder stillingsoplag, samtaler og eventuelle tests. Dertil vil der ofte være obligatoriske kurser foruden en vis oplæring. I dette eksempel antages det, at den samlede ansættelses- og oplæringsproces sammenlagt koster 60.000 kr.</a:t>
          </a: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ØVRIGE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a-DK" sz="1100" b="1">
              <a:solidFill>
                <a:schemeClr val="dk1"/>
              </a:solidFill>
              <a:latin typeface="+mn-lt"/>
              <a:ea typeface="+mn-ea"/>
              <a:cs typeface="+mn-cs"/>
            </a:rPr>
            <a:t>OMKOSTNINGER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Øvrige omkostninger</a:t>
          </a:r>
          <a:r>
            <a:rPr lang="da-D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kan eksempelvis indeholde omkostninger til projektledelse, uforudsete udgifter, forsinkelser mv.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a-D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</xdr:row>
      <xdr:rowOff>114300</xdr:rowOff>
    </xdr:from>
    <xdr:to>
      <xdr:col>7</xdr:col>
      <xdr:colOff>219075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6800850" y="438150"/>
          <a:ext cx="4676775" cy="269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 b="1"/>
            <a:t>Ansættelse</a:t>
          </a:r>
          <a:r>
            <a:rPr lang="da-DK" sz="1100" b="1" baseline="0"/>
            <a:t> af ny medarbejder</a:t>
          </a:r>
          <a:endParaRPr lang="da-DK" sz="1100" b="1"/>
        </a:p>
        <a:p>
          <a:endParaRPr lang="da-DK" sz="1100"/>
        </a:p>
        <a:p>
          <a:r>
            <a:rPr lang="da-DK" sz="1100"/>
            <a:t>Med beregneren</a:t>
          </a:r>
          <a:r>
            <a:rPr lang="da-DK" sz="1100" baseline="0"/>
            <a:t> til venstre er det muligt at estimere, hvad de samlede omkostninger vil blive ved at løse en given opgave internt ved ansættelse af ny medarbejder.</a:t>
          </a:r>
          <a:endParaRPr lang="da-DK" sz="1100"/>
        </a:p>
        <a:p>
          <a:endParaRPr lang="da-DK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Kun boksene skal udfyldes, mens de øvrige felter beregnes automatisk på baggrund af de beløb og</a:t>
          </a:r>
          <a:r>
            <a:rPr lang="da-D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tal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, som indtastes i boksene. Se eksempel i fanen "Eksempel 2".</a:t>
          </a:r>
          <a:endParaRPr lang="da-DK"/>
        </a:p>
        <a:p>
          <a:endParaRPr lang="da-DK" sz="1100"/>
        </a:p>
        <a:p>
          <a:r>
            <a:rPr lang="da-DK" sz="1100"/>
            <a:t>Til hver</a:t>
          </a:r>
          <a:r>
            <a:rPr lang="da-DK" sz="1100" baseline="0"/>
            <a:t> af de informationer, som skal indtastes i boksene, er der en forklaring, som fremkommer ved at holde markøren hen over teksten.</a:t>
          </a:r>
        </a:p>
        <a:p>
          <a:endParaRPr lang="da-DK" sz="1100" baseline="0"/>
        </a:p>
        <a:p>
          <a:r>
            <a:rPr lang="da-DK" sz="1100" baseline="0"/>
            <a:t>De samlede omkostninger fremgår af den grå boks nederst .</a:t>
          </a:r>
          <a:endParaRPr lang="da-DK" sz="1100"/>
        </a:p>
        <a:p>
          <a:endParaRPr lang="da-DK" sz="1100"/>
        </a:p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Normal="100" zoomScaleSheetLayoutView="70" workbookViewId="0">
      <selection activeCell="C30" sqref="C30"/>
    </sheetView>
  </sheetViews>
  <sheetFormatPr defaultRowHeight="15" x14ac:dyDescent="0.25"/>
  <cols>
    <col min="1" max="1" width="67.5703125" style="51" customWidth="1"/>
    <col min="2" max="4" width="9.140625" style="51"/>
  </cols>
  <sheetData>
    <row r="1" spans="1:2" customFormat="1" ht="25.5" x14ac:dyDescent="0.35">
      <c r="A1" s="15" t="s">
        <v>4</v>
      </c>
      <c r="B1" s="1"/>
    </row>
    <row r="2" spans="1:2" customFormat="1" x14ac:dyDescent="0.25">
      <c r="A2" s="41"/>
      <c r="B2" s="1"/>
    </row>
    <row r="3" spans="1:2" customFormat="1" x14ac:dyDescent="0.25">
      <c r="A3" s="43"/>
      <c r="B3" s="1"/>
    </row>
    <row r="4" spans="1:2" customFormat="1" x14ac:dyDescent="0.25">
      <c r="A4" s="43"/>
      <c r="B4" s="1"/>
    </row>
    <row r="5" spans="1:2" customFormat="1" x14ac:dyDescent="0.25">
      <c r="A5" s="43"/>
      <c r="B5" s="1"/>
    </row>
    <row r="6" spans="1:2" customFormat="1" x14ac:dyDescent="0.25">
      <c r="A6" s="43"/>
      <c r="B6" s="1"/>
    </row>
    <row r="7" spans="1:2" customFormat="1" x14ac:dyDescent="0.25">
      <c r="A7" s="43"/>
      <c r="B7" s="1"/>
    </row>
    <row r="8" spans="1:2" customFormat="1" x14ac:dyDescent="0.25">
      <c r="A8" s="43"/>
      <c r="B8" s="1"/>
    </row>
    <row r="9" spans="1:2" customFormat="1" x14ac:dyDescent="0.25">
      <c r="A9" s="43"/>
      <c r="B9" s="1"/>
    </row>
    <row r="10" spans="1:2" customFormat="1" x14ac:dyDescent="0.25">
      <c r="A10" s="43"/>
      <c r="B10" s="1"/>
    </row>
    <row r="11" spans="1:2" customFormat="1" x14ac:dyDescent="0.25">
      <c r="A11" s="43"/>
      <c r="B11" s="1"/>
    </row>
    <row r="12" spans="1:2" customFormat="1" x14ac:dyDescent="0.25">
      <c r="A12" s="43"/>
      <c r="B12" s="1"/>
    </row>
    <row r="13" spans="1:2" customFormat="1" x14ac:dyDescent="0.25">
      <c r="A13" s="43"/>
      <c r="B13" s="1"/>
    </row>
    <row r="14" spans="1:2" customFormat="1" x14ac:dyDescent="0.25">
      <c r="A14" s="43"/>
      <c r="B14" s="1"/>
    </row>
    <row r="15" spans="1:2" customFormat="1" x14ac:dyDescent="0.25">
      <c r="A15" s="43"/>
      <c r="B15" s="1"/>
    </row>
    <row r="16" spans="1:2" customFormat="1" x14ac:dyDescent="0.25">
      <c r="A16" s="43"/>
      <c r="B16" s="1"/>
    </row>
    <row r="17" spans="1:2" customFormat="1" x14ac:dyDescent="0.25">
      <c r="A17" s="43"/>
      <c r="B17" s="1"/>
    </row>
    <row r="18" spans="1:2" customFormat="1" x14ac:dyDescent="0.25">
      <c r="A18" s="41"/>
      <c r="B18" s="1"/>
    </row>
    <row r="19" spans="1:2" customFormat="1" x14ac:dyDescent="0.25">
      <c r="A19" s="43"/>
      <c r="B19" s="1"/>
    </row>
    <row r="20" spans="1:2" customFormat="1" x14ac:dyDescent="0.25">
      <c r="A20" s="43"/>
      <c r="B20" s="1"/>
    </row>
    <row r="21" spans="1:2" customFormat="1" x14ac:dyDescent="0.25">
      <c r="A21" s="43"/>
      <c r="B21" s="1"/>
    </row>
    <row r="22" spans="1:2" customFormat="1" x14ac:dyDescent="0.25">
      <c r="A22" s="43"/>
      <c r="B22" s="1"/>
    </row>
    <row r="23" spans="1:2" customFormat="1" x14ac:dyDescent="0.25">
      <c r="A23" s="41"/>
      <c r="B23" s="1"/>
    </row>
    <row r="24" spans="1:2" customFormat="1" x14ac:dyDescent="0.25">
      <c r="A24" s="42"/>
      <c r="B24" s="1"/>
    </row>
    <row r="25" spans="1:2" customFormat="1" x14ac:dyDescent="0.25">
      <c r="A25" s="42"/>
      <c r="B25" s="1"/>
    </row>
    <row r="26" spans="1:2" customFormat="1" x14ac:dyDescent="0.25">
      <c r="A26" s="42"/>
      <c r="B26" s="1"/>
    </row>
    <row r="27" spans="1:2" customFormat="1" x14ac:dyDescent="0.25">
      <c r="A27" s="42"/>
      <c r="B27" s="1"/>
    </row>
    <row r="28" spans="1:2" customFormat="1" x14ac:dyDescent="0.25">
      <c r="A28" s="42"/>
      <c r="B28" s="1"/>
    </row>
    <row r="29" spans="1:2" customFormat="1" x14ac:dyDescent="0.25">
      <c r="A29" s="42"/>
      <c r="B29" s="1"/>
    </row>
    <row r="30" spans="1:2" customFormat="1" x14ac:dyDescent="0.25">
      <c r="A30" s="42"/>
      <c r="B30" s="1"/>
    </row>
    <row r="31" spans="1:2" customFormat="1" x14ac:dyDescent="0.25">
      <c r="A31" s="42"/>
      <c r="B31" s="1"/>
    </row>
    <row r="32" spans="1:2" customFormat="1" x14ac:dyDescent="0.25">
      <c r="A32" s="42"/>
      <c r="B32" s="1"/>
    </row>
    <row r="33" spans="1:2" customFormat="1" x14ac:dyDescent="0.25">
      <c r="A33" s="42"/>
      <c r="B33" s="1"/>
    </row>
    <row r="34" spans="1:2" customFormat="1" x14ac:dyDescent="0.25">
      <c r="A34" s="42"/>
      <c r="B34" s="1"/>
    </row>
    <row r="35" spans="1:2" customFormat="1" x14ac:dyDescent="0.25">
      <c r="A35" s="42"/>
      <c r="B35" s="1"/>
    </row>
    <row r="36" spans="1:2" customFormat="1" x14ac:dyDescent="0.25">
      <c r="A36" s="42"/>
      <c r="B36" s="1"/>
    </row>
    <row r="37" spans="1:2" customFormat="1" x14ac:dyDescent="0.25">
      <c r="A37" s="42"/>
      <c r="B37" s="1"/>
    </row>
    <row r="38" spans="1:2" customFormat="1" x14ac:dyDescent="0.25">
      <c r="A38" s="42"/>
      <c r="B38" s="1"/>
    </row>
    <row r="39" spans="1:2" customFormat="1" x14ac:dyDescent="0.25">
      <c r="A39" s="42"/>
      <c r="B39" s="1"/>
    </row>
    <row r="40" spans="1:2" customFormat="1" x14ac:dyDescent="0.25">
      <c r="A40" s="42"/>
      <c r="B40" s="1"/>
    </row>
    <row r="41" spans="1:2" customFormat="1" x14ac:dyDescent="0.25">
      <c r="A41" s="2"/>
      <c r="B41" s="1"/>
    </row>
    <row r="42" spans="1:2" customFormat="1" x14ac:dyDescent="0.25">
      <c r="A42" s="1"/>
      <c r="B42" s="1"/>
    </row>
    <row r="43" spans="1:2" customFormat="1" x14ac:dyDescent="0.25">
      <c r="A43" s="1"/>
      <c r="B43" s="1"/>
    </row>
    <row r="44" spans="1:2" customFormat="1" x14ac:dyDescent="0.25">
      <c r="A44" s="1"/>
      <c r="B44" s="1"/>
    </row>
    <row r="45" spans="1:2" customFormat="1" x14ac:dyDescent="0.25">
      <c r="A45" s="1"/>
      <c r="B45" s="1"/>
    </row>
    <row r="46" spans="1:2" customFormat="1" x14ac:dyDescent="0.25">
      <c r="A46" s="1"/>
      <c r="B46" s="1"/>
    </row>
    <row r="47" spans="1:2" customFormat="1" x14ac:dyDescent="0.25">
      <c r="A47" s="1"/>
      <c r="B47" s="1"/>
    </row>
    <row r="48" spans="1:2" customFormat="1" x14ac:dyDescent="0.25">
      <c r="A48" s="1"/>
      <c r="B48" s="1"/>
    </row>
    <row r="49" spans="1:4" x14ac:dyDescent="0.25">
      <c r="A49" s="1"/>
      <c r="B49" s="1"/>
      <c r="C49"/>
      <c r="D49"/>
    </row>
  </sheetData>
  <sheetProtection password="CA39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zoomScaleNormal="100" zoomScaleSheetLayoutView="100" workbookViewId="0">
      <selection activeCell="B8" sqref="B8"/>
    </sheetView>
  </sheetViews>
  <sheetFormatPr defaultRowHeight="15" x14ac:dyDescent="0.25"/>
  <cols>
    <col min="1" max="1" width="26.5703125" style="53" customWidth="1"/>
    <col min="2" max="2" width="43" style="53" bestFit="1" customWidth="1"/>
    <col min="3" max="3" width="14.85546875" style="53" customWidth="1"/>
    <col min="4" max="4" width="3.7109375" style="53" customWidth="1"/>
    <col min="5" max="5" width="0.85546875" style="51" customWidth="1"/>
    <col min="6" max="6" width="3.7109375" style="51" customWidth="1"/>
    <col min="7" max="7" width="67.5703125" style="51" customWidth="1"/>
    <col min="8" max="16384" width="9.140625" style="51"/>
  </cols>
  <sheetData>
    <row r="1" spans="1:8" ht="25.5" x14ac:dyDescent="0.35">
      <c r="A1" s="3" t="s">
        <v>26</v>
      </c>
      <c r="B1" s="7"/>
      <c r="C1" s="7"/>
      <c r="D1" s="7"/>
      <c r="E1" s="16"/>
      <c r="F1" s="1"/>
      <c r="G1" s="15" t="s">
        <v>19</v>
      </c>
      <c r="H1" s="1"/>
    </row>
    <row r="2" spans="1:8" ht="25.5" x14ac:dyDescent="0.35">
      <c r="A2" s="3" t="s">
        <v>25</v>
      </c>
      <c r="B2" s="7"/>
      <c r="C2" s="7"/>
      <c r="D2" s="7"/>
      <c r="E2" s="16"/>
      <c r="F2" s="1"/>
      <c r="G2" s="1"/>
      <c r="H2" s="1"/>
    </row>
    <row r="3" spans="1:8" ht="15" customHeight="1" x14ac:dyDescent="0.25">
      <c r="A3" s="5"/>
      <c r="B3" s="4"/>
      <c r="C3" s="4"/>
      <c r="D3" s="4"/>
      <c r="E3" s="16"/>
      <c r="F3" s="1"/>
      <c r="G3" s="55"/>
      <c r="H3" s="1"/>
    </row>
    <row r="4" spans="1:8" x14ac:dyDescent="0.25">
      <c r="A4" s="4"/>
      <c r="B4" s="4"/>
      <c r="C4" s="4"/>
      <c r="D4" s="4"/>
      <c r="E4" s="16"/>
      <c r="F4" s="1"/>
      <c r="G4" s="55"/>
      <c r="H4" s="1"/>
    </row>
    <row r="5" spans="1:8" x14ac:dyDescent="0.25">
      <c r="A5" s="22"/>
      <c r="B5" s="19"/>
      <c r="C5" s="20" t="s">
        <v>3</v>
      </c>
      <c r="D5" s="20"/>
      <c r="E5" s="16"/>
      <c r="F5" s="1"/>
      <c r="G5" s="55"/>
      <c r="H5" s="1"/>
    </row>
    <row r="6" spans="1:8" ht="39" x14ac:dyDescent="0.25">
      <c r="A6" s="23"/>
      <c r="B6" s="8"/>
      <c r="C6" s="21" t="s">
        <v>5</v>
      </c>
      <c r="D6" s="21"/>
      <c r="E6" s="16"/>
      <c r="F6" s="1"/>
      <c r="G6" s="55"/>
      <c r="H6" s="1"/>
    </row>
    <row r="7" spans="1:8" ht="15.75" thickBot="1" x14ac:dyDescent="0.3">
      <c r="A7" s="24" t="s">
        <v>12</v>
      </c>
      <c r="B7" s="4"/>
      <c r="C7" s="4"/>
      <c r="D7" s="4"/>
      <c r="E7" s="16"/>
      <c r="F7" s="1"/>
      <c r="G7" s="44"/>
      <c r="H7" s="1"/>
    </row>
    <row r="8" spans="1:8" ht="15.75" thickBot="1" x14ac:dyDescent="0.3">
      <c r="A8" s="25"/>
      <c r="B8" s="4" t="s">
        <v>0</v>
      </c>
      <c r="C8" s="6">
        <v>320</v>
      </c>
      <c r="D8" s="4"/>
      <c r="E8" s="16"/>
      <c r="F8" s="1"/>
      <c r="G8" s="44"/>
      <c r="H8" s="1"/>
    </row>
    <row r="9" spans="1:8" ht="15.75" thickBot="1" x14ac:dyDescent="0.3">
      <c r="A9" s="25"/>
      <c r="B9" s="4" t="s">
        <v>8</v>
      </c>
      <c r="C9" s="29">
        <v>0.3</v>
      </c>
      <c r="D9" s="4"/>
      <c r="E9" s="16"/>
      <c r="F9" s="1"/>
      <c r="G9" s="44"/>
      <c r="H9" s="1"/>
    </row>
    <row r="10" spans="1:8" x14ac:dyDescent="0.25">
      <c r="A10" s="25"/>
      <c r="B10" s="31" t="s">
        <v>1</v>
      </c>
      <c r="C10" s="32">
        <f>+ROUND(C8/(1-C9),0)</f>
        <v>457</v>
      </c>
      <c r="D10" s="8"/>
      <c r="E10" s="16"/>
      <c r="F10" s="1"/>
      <c r="G10" s="55"/>
      <c r="H10" s="1"/>
    </row>
    <row r="11" spans="1:8" ht="16.5" customHeight="1" thickBot="1" x14ac:dyDescent="0.3">
      <c r="A11" s="25"/>
      <c r="B11" s="4"/>
      <c r="C11" s="4"/>
      <c r="D11" s="4"/>
      <c r="E11" s="16"/>
      <c r="F11" s="1"/>
      <c r="G11" s="55"/>
      <c r="H11" s="1"/>
    </row>
    <row r="12" spans="1:8" ht="27.75" customHeight="1" thickBot="1" x14ac:dyDescent="0.3">
      <c r="A12" s="25"/>
      <c r="B12" s="30" t="s">
        <v>6</v>
      </c>
      <c r="C12" s="6">
        <v>300</v>
      </c>
      <c r="D12" s="4"/>
      <c r="E12" s="16"/>
      <c r="F12" s="1"/>
      <c r="G12" s="55"/>
      <c r="H12" s="1"/>
    </row>
    <row r="13" spans="1:8" x14ac:dyDescent="0.25">
      <c r="A13" s="25"/>
      <c r="B13" s="4"/>
      <c r="C13" s="7"/>
      <c r="D13" s="7"/>
      <c r="E13" s="16"/>
      <c r="F13" s="1"/>
      <c r="G13" s="55"/>
      <c r="H13" s="1"/>
    </row>
    <row r="14" spans="1:8" x14ac:dyDescent="0.25">
      <c r="A14" s="23"/>
      <c r="B14" s="9" t="s">
        <v>13</v>
      </c>
      <c r="C14" s="10">
        <f>+C10*C12</f>
        <v>137100</v>
      </c>
      <c r="D14" s="9"/>
      <c r="E14" s="16"/>
      <c r="F14" s="1"/>
      <c r="G14" s="55"/>
      <c r="H14" s="1"/>
    </row>
    <row r="15" spans="1:8" ht="16.5" customHeight="1" thickBot="1" x14ac:dyDescent="0.3">
      <c r="A15" s="24" t="s">
        <v>11</v>
      </c>
      <c r="B15" s="4"/>
      <c r="C15" s="11"/>
      <c r="D15" s="11"/>
      <c r="E15" s="16"/>
      <c r="F15" s="1"/>
      <c r="G15" s="55"/>
      <c r="H15" s="1"/>
    </row>
    <row r="16" spans="1:8" ht="14.25" customHeight="1" thickBot="1" x14ac:dyDescent="0.3">
      <c r="A16" s="25"/>
      <c r="B16" s="4" t="s">
        <v>15</v>
      </c>
      <c r="C16" s="13">
        <v>14000</v>
      </c>
      <c r="D16" s="12"/>
      <c r="E16" s="17"/>
      <c r="F16" s="2"/>
      <c r="G16" s="55"/>
      <c r="H16" s="1"/>
    </row>
    <row r="17" spans="1:8" ht="15" customHeight="1" x14ac:dyDescent="0.25">
      <c r="A17" s="25"/>
      <c r="B17" s="12"/>
      <c r="C17" s="12"/>
      <c r="D17" s="12"/>
      <c r="E17" s="17"/>
      <c r="F17" s="2"/>
      <c r="G17" s="55"/>
      <c r="H17" s="1"/>
    </row>
    <row r="18" spans="1:8" ht="17.25" customHeight="1" x14ac:dyDescent="0.25">
      <c r="A18" s="23"/>
      <c r="B18" s="9" t="s">
        <v>14</v>
      </c>
      <c r="C18" s="10">
        <f>+C10/160.33*C16</f>
        <v>39905.195534210688</v>
      </c>
      <c r="D18" s="10"/>
      <c r="E18" s="17"/>
      <c r="F18" s="2"/>
      <c r="G18" s="1"/>
      <c r="H18" s="1"/>
    </row>
    <row r="19" spans="1:8" ht="15" customHeight="1" thickBot="1" x14ac:dyDescent="0.3">
      <c r="A19" s="24" t="s">
        <v>10</v>
      </c>
      <c r="B19" s="4"/>
      <c r="C19" s="12"/>
      <c r="D19" s="12"/>
      <c r="E19" s="17"/>
      <c r="F19" s="2"/>
      <c r="G19" s="55"/>
      <c r="H19" s="1"/>
    </row>
    <row r="20" spans="1:8" ht="27" thickBot="1" x14ac:dyDescent="0.3">
      <c r="A20" s="25"/>
      <c r="B20" s="28" t="s">
        <v>7</v>
      </c>
      <c r="C20" s="13">
        <v>268</v>
      </c>
      <c r="D20" s="12"/>
      <c r="E20" s="17"/>
      <c r="F20" s="2"/>
      <c r="G20" s="55"/>
      <c r="H20" s="1"/>
    </row>
    <row r="21" spans="1:8" ht="15.75" thickBot="1" x14ac:dyDescent="0.3">
      <c r="A21" s="25"/>
      <c r="B21" s="4" t="s">
        <v>2</v>
      </c>
      <c r="C21" s="13">
        <v>10</v>
      </c>
      <c r="D21" s="12"/>
      <c r="E21" s="17"/>
      <c r="F21" s="2"/>
      <c r="G21" s="55"/>
      <c r="H21" s="1"/>
    </row>
    <row r="22" spans="1:8" ht="15.75" thickBot="1" x14ac:dyDescent="0.3">
      <c r="A22" s="25"/>
      <c r="B22" s="4" t="s">
        <v>9</v>
      </c>
      <c r="C22" s="14">
        <v>7.0000000000000007E-2</v>
      </c>
      <c r="D22" s="12"/>
      <c r="E22" s="17"/>
      <c r="F22" s="2"/>
      <c r="G22" s="55"/>
      <c r="H22" s="1"/>
    </row>
    <row r="23" spans="1:8" x14ac:dyDescent="0.25">
      <c r="A23" s="7"/>
      <c r="B23" s="34"/>
      <c r="C23" s="12"/>
      <c r="D23" s="12"/>
      <c r="E23" s="17"/>
      <c r="F23" s="2"/>
      <c r="G23" s="2"/>
      <c r="H23" s="1"/>
    </row>
    <row r="24" spans="1:8" x14ac:dyDescent="0.25">
      <c r="A24" s="8"/>
      <c r="B24" s="35" t="s">
        <v>29</v>
      </c>
      <c r="C24" s="10">
        <f>+C20*C10*C21*C22</f>
        <v>85733.200000000012</v>
      </c>
      <c r="D24" s="10"/>
      <c r="E24" s="17"/>
      <c r="F24" s="2"/>
      <c r="G24" s="2"/>
      <c r="H24" s="1"/>
    </row>
    <row r="25" spans="1:8" ht="42.75" customHeight="1" thickBot="1" x14ac:dyDescent="0.3">
      <c r="A25" s="33" t="s">
        <v>30</v>
      </c>
      <c r="B25" s="36"/>
      <c r="C25" s="11"/>
      <c r="D25" s="11"/>
      <c r="E25" s="17"/>
      <c r="F25" s="2"/>
      <c r="G25" s="2"/>
      <c r="H25" s="1"/>
    </row>
    <row r="26" spans="1:8" ht="16.5" customHeight="1" thickBot="1" x14ac:dyDescent="0.3">
      <c r="A26" s="7"/>
      <c r="B26" s="45" t="s">
        <v>16</v>
      </c>
      <c r="C26" s="13"/>
      <c r="D26" s="11"/>
      <c r="E26" s="17"/>
      <c r="F26" s="2"/>
      <c r="G26" s="2"/>
      <c r="H26" s="1"/>
    </row>
    <row r="27" spans="1:8" ht="3.75" customHeight="1" x14ac:dyDescent="0.25">
      <c r="A27" s="8"/>
      <c r="B27" s="35"/>
      <c r="C27" s="18"/>
      <c r="D27" s="18"/>
      <c r="E27" s="17"/>
      <c r="F27" s="2"/>
      <c r="G27" s="47" t="s">
        <v>22</v>
      </c>
      <c r="H27" s="1"/>
    </row>
    <row r="28" spans="1:8" ht="15.75" customHeight="1" x14ac:dyDescent="0.25">
      <c r="A28" s="7"/>
      <c r="B28" s="7"/>
      <c r="C28" s="4"/>
      <c r="D28" s="4"/>
      <c r="E28" s="17"/>
      <c r="F28" s="2"/>
      <c r="G28" s="2"/>
      <c r="H28" s="1"/>
    </row>
    <row r="29" spans="1:8" ht="15.75" thickBot="1" x14ac:dyDescent="0.3">
      <c r="A29" s="27" t="s">
        <v>17</v>
      </c>
      <c r="B29" s="26"/>
      <c r="C29" s="46">
        <f>+SUM(C14+C18+C24+C26)</f>
        <v>262738.39553421072</v>
      </c>
      <c r="D29" s="26"/>
      <c r="E29" s="17"/>
      <c r="F29" s="2"/>
      <c r="G29" s="2"/>
      <c r="H29" s="1"/>
    </row>
    <row r="30" spans="1:8" ht="15.75" thickTop="1" x14ac:dyDescent="0.25">
      <c r="A30" s="4"/>
      <c r="B30" s="12"/>
      <c r="C30" s="12"/>
      <c r="D30" s="12"/>
      <c r="E30" s="17"/>
      <c r="F30" s="2"/>
      <c r="G30" s="2"/>
      <c r="H30" s="1"/>
    </row>
    <row r="31" spans="1:8" x14ac:dyDescent="0.25">
      <c r="A31" s="4"/>
      <c r="B31" s="12"/>
      <c r="C31" s="12"/>
      <c r="D31" s="12"/>
      <c r="E31" s="17"/>
      <c r="F31" s="2"/>
      <c r="G31" s="2"/>
      <c r="H31" s="1"/>
    </row>
    <row r="32" spans="1:8" x14ac:dyDescent="0.25">
      <c r="A32" s="4"/>
      <c r="B32" s="12"/>
      <c r="C32" s="12"/>
      <c r="D32" s="12"/>
      <c r="E32" s="17"/>
      <c r="F32" s="2"/>
      <c r="G32" s="2"/>
      <c r="H32" s="1"/>
    </row>
    <row r="33" spans="1:8" x14ac:dyDescent="0.25">
      <c r="A33" s="4"/>
      <c r="B33" s="12"/>
      <c r="C33" s="12"/>
      <c r="D33" s="12"/>
      <c r="E33" s="17"/>
      <c r="F33" s="2"/>
      <c r="G33" s="2"/>
      <c r="H33" s="1"/>
    </row>
    <row r="34" spans="1:8" x14ac:dyDescent="0.25">
      <c r="A34" s="4"/>
      <c r="B34" s="12"/>
      <c r="C34" s="12"/>
      <c r="D34" s="12"/>
      <c r="E34" s="17"/>
      <c r="F34" s="2"/>
      <c r="G34" s="2"/>
      <c r="H34" s="1"/>
    </row>
    <row r="35" spans="1:8" x14ac:dyDescent="0.25">
      <c r="A35" s="4"/>
      <c r="B35" s="12"/>
      <c r="C35" s="12"/>
      <c r="D35" s="12"/>
      <c r="E35" s="17"/>
      <c r="F35" s="2"/>
      <c r="G35" s="2"/>
      <c r="H35" s="1"/>
    </row>
    <row r="36" spans="1:8" x14ac:dyDescent="0.25">
      <c r="A36" s="4"/>
      <c r="B36" s="12"/>
      <c r="C36" s="12"/>
      <c r="D36" s="12"/>
      <c r="E36" s="17"/>
      <c r="F36" s="2"/>
      <c r="G36" s="2"/>
      <c r="H36" s="1"/>
    </row>
    <row r="37" spans="1:8" x14ac:dyDescent="0.25">
      <c r="A37" s="4"/>
      <c r="B37" s="12"/>
      <c r="C37" s="12"/>
      <c r="D37" s="12"/>
      <c r="E37" s="17"/>
      <c r="F37" s="2"/>
      <c r="G37" s="2"/>
      <c r="H37" s="1"/>
    </row>
    <row r="38" spans="1:8" x14ac:dyDescent="0.25">
      <c r="A38" s="4"/>
      <c r="B38" s="12"/>
      <c r="C38" s="12"/>
      <c r="D38" s="12"/>
      <c r="E38" s="17"/>
      <c r="F38" s="2"/>
      <c r="G38" s="2"/>
      <c r="H38" s="1"/>
    </row>
    <row r="39" spans="1:8" x14ac:dyDescent="0.25">
      <c r="A39" s="4"/>
      <c r="B39" s="12"/>
      <c r="C39" s="12"/>
      <c r="D39" s="12"/>
      <c r="E39" s="17"/>
      <c r="F39" s="2"/>
      <c r="G39" s="2"/>
      <c r="H39" s="1"/>
    </row>
    <row r="40" spans="1:8" x14ac:dyDescent="0.25">
      <c r="A40" s="4"/>
      <c r="B40" s="12"/>
      <c r="C40" s="12"/>
      <c r="D40" s="12"/>
      <c r="E40" s="17"/>
      <c r="F40" s="2"/>
      <c r="G40" s="2"/>
      <c r="H40" s="1"/>
    </row>
    <row r="41" spans="1:8" x14ac:dyDescent="0.25">
      <c r="A41" s="4"/>
      <c r="B41" s="4"/>
      <c r="C41" s="4"/>
      <c r="D41" s="4"/>
      <c r="E41" s="16"/>
      <c r="F41" s="1"/>
      <c r="G41" s="1"/>
      <c r="H41" s="1"/>
    </row>
    <row r="42" spans="1:8" x14ac:dyDescent="0.25">
      <c r="A42" s="4"/>
      <c r="B42" s="4"/>
      <c r="C42" s="4"/>
      <c r="D42" s="4"/>
      <c r="E42" s="16"/>
      <c r="F42" s="1"/>
      <c r="G42" s="1"/>
      <c r="H42" s="1"/>
    </row>
    <row r="43" spans="1:8" x14ac:dyDescent="0.25">
      <c r="A43" s="4"/>
      <c r="B43" s="4"/>
      <c r="C43" s="4"/>
      <c r="D43" s="4"/>
      <c r="E43" s="16"/>
      <c r="F43" s="1"/>
      <c r="G43" s="1"/>
      <c r="H43" s="1"/>
    </row>
  </sheetData>
  <sheetProtection password="CA39" sheet="1" formatCells="0" formatColumns="0" formatRows="0" insertColumns="0" insertRows="0" insertHyperlinks="0" deleteColumns="0" deleteRows="0" sort="0" autoFilter="0" pivotTables="0"/>
  <protectedRanges>
    <protectedRange sqref="C26" name="Range6"/>
    <protectedRange sqref="C20:C22" name="Range5"/>
    <protectedRange sqref="C16" name="Range4"/>
    <protectedRange sqref="C12" name="Range3"/>
    <protectedRange sqref="C9" name="Range2"/>
    <protectedRange sqref="C8" name="Range1"/>
  </protectedRanges>
  <mergeCells count="4">
    <mergeCell ref="G19:G22"/>
    <mergeCell ref="G10:G14"/>
    <mergeCell ref="G15:G17"/>
    <mergeCell ref="G3:G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zoomScaleNormal="100" zoomScaleSheetLayoutView="100" workbookViewId="0">
      <selection activeCell="C13" sqref="C13"/>
    </sheetView>
  </sheetViews>
  <sheetFormatPr defaultRowHeight="15" x14ac:dyDescent="0.25"/>
  <cols>
    <col min="1" max="1" width="26.5703125" style="4" customWidth="1"/>
    <col min="2" max="2" width="43" style="53" bestFit="1" customWidth="1"/>
    <col min="3" max="3" width="14.85546875" style="53" customWidth="1"/>
    <col min="4" max="4" width="4.85546875" style="53" customWidth="1"/>
    <col min="5" max="5" width="0.85546875" style="51" customWidth="1"/>
    <col min="6" max="6" width="3.7109375" style="51" customWidth="1"/>
    <col min="7" max="7" width="57" style="51" customWidth="1"/>
    <col min="8" max="16384" width="9.140625" style="51"/>
  </cols>
  <sheetData>
    <row r="1" spans="1:9" ht="25.5" x14ac:dyDescent="0.35">
      <c r="A1" s="3" t="s">
        <v>24</v>
      </c>
      <c r="B1" s="4"/>
      <c r="C1" s="4"/>
      <c r="D1" s="4"/>
      <c r="E1" s="16"/>
      <c r="F1" s="1"/>
      <c r="G1" s="15" t="s">
        <v>4</v>
      </c>
      <c r="H1" s="1"/>
      <c r="I1" s="1"/>
    </row>
    <row r="2" spans="1:9" ht="25.5" customHeight="1" x14ac:dyDescent="0.35">
      <c r="A2" s="3" t="s">
        <v>25</v>
      </c>
      <c r="B2" s="4"/>
      <c r="C2" s="4"/>
      <c r="D2" s="4"/>
      <c r="E2" s="16"/>
      <c r="F2" s="1"/>
      <c r="G2" s="1"/>
      <c r="H2" s="1"/>
      <c r="I2" s="1"/>
    </row>
    <row r="3" spans="1:9" ht="15" customHeight="1" x14ac:dyDescent="0.25">
      <c r="A3" s="5"/>
      <c r="B3" s="4"/>
      <c r="C3" s="4"/>
      <c r="D3" s="4"/>
      <c r="E3" s="16"/>
      <c r="F3" s="1"/>
      <c r="G3" s="1"/>
      <c r="H3" s="1"/>
      <c r="I3" s="1"/>
    </row>
    <row r="4" spans="1:9" x14ac:dyDescent="0.25">
      <c r="B4" s="4"/>
      <c r="C4" s="4"/>
      <c r="D4" s="4"/>
      <c r="E4" s="16"/>
      <c r="F4" s="1"/>
      <c r="G4" s="1"/>
      <c r="H4" s="1"/>
      <c r="I4" s="1"/>
    </row>
    <row r="5" spans="1:9" x14ac:dyDescent="0.25">
      <c r="A5" s="22"/>
      <c r="B5" s="19"/>
      <c r="C5" s="20" t="s">
        <v>3</v>
      </c>
      <c r="D5" s="20"/>
      <c r="E5" s="16"/>
      <c r="F5" s="1"/>
      <c r="G5" s="55"/>
      <c r="H5" s="1"/>
      <c r="I5" s="1"/>
    </row>
    <row r="6" spans="1:9" ht="39" x14ac:dyDescent="0.25">
      <c r="A6" s="23"/>
      <c r="B6" s="8"/>
      <c r="C6" s="21" t="s">
        <v>5</v>
      </c>
      <c r="D6" s="21"/>
      <c r="E6" s="16"/>
      <c r="F6" s="1"/>
      <c r="G6" s="55"/>
      <c r="H6" s="1"/>
      <c r="I6" s="1"/>
    </row>
    <row r="7" spans="1:9" ht="15.75" customHeight="1" thickBot="1" x14ac:dyDescent="0.3">
      <c r="A7" s="24" t="s">
        <v>12</v>
      </c>
      <c r="B7" s="4"/>
      <c r="C7" s="4"/>
      <c r="D7" s="4"/>
      <c r="E7" s="16"/>
      <c r="F7" s="1"/>
      <c r="G7" s="55"/>
      <c r="H7" s="1"/>
      <c r="I7" s="1"/>
    </row>
    <row r="8" spans="1:9" ht="15.75" thickBot="1" x14ac:dyDescent="0.3">
      <c r="A8" s="25"/>
      <c r="B8" s="4" t="s">
        <v>0</v>
      </c>
      <c r="C8" s="6"/>
      <c r="D8" s="4"/>
      <c r="E8" s="16"/>
      <c r="F8" s="1"/>
      <c r="G8" s="44"/>
      <c r="H8" s="1"/>
      <c r="I8" s="1"/>
    </row>
    <row r="9" spans="1:9" ht="15.75" customHeight="1" thickBot="1" x14ac:dyDescent="0.3">
      <c r="A9" s="25"/>
      <c r="B9" s="4" t="s">
        <v>8</v>
      </c>
      <c r="C9" s="29"/>
      <c r="D9" s="4"/>
      <c r="E9" s="16"/>
      <c r="F9" s="1"/>
      <c r="G9" s="55"/>
      <c r="H9" s="1"/>
      <c r="I9" s="1"/>
    </row>
    <row r="10" spans="1:9" x14ac:dyDescent="0.25">
      <c r="A10" s="25"/>
      <c r="B10" s="31" t="s">
        <v>1</v>
      </c>
      <c r="C10" s="32">
        <f>+ROUND(C8/(1-C9),0)</f>
        <v>0</v>
      </c>
      <c r="D10" s="8"/>
      <c r="E10" s="16"/>
      <c r="F10" s="1"/>
      <c r="G10" s="55"/>
      <c r="H10" s="1"/>
      <c r="I10" s="1"/>
    </row>
    <row r="11" spans="1:9" ht="14.25" customHeight="1" thickBot="1" x14ac:dyDescent="0.3">
      <c r="A11" s="25"/>
      <c r="B11" s="4"/>
      <c r="C11" s="4"/>
      <c r="D11" s="4"/>
      <c r="E11" s="16"/>
      <c r="F11" s="1"/>
      <c r="G11" s="55"/>
      <c r="H11" s="1"/>
      <c r="I11" s="1"/>
    </row>
    <row r="12" spans="1:9" ht="29.25" customHeight="1" thickBot="1" x14ac:dyDescent="0.3">
      <c r="A12" s="25"/>
      <c r="B12" s="30" t="s">
        <v>6</v>
      </c>
      <c r="C12" s="6"/>
      <c r="D12" s="4"/>
      <c r="E12" s="16"/>
      <c r="F12" s="1"/>
      <c r="G12" s="1"/>
      <c r="H12" s="1"/>
      <c r="I12" s="1"/>
    </row>
    <row r="13" spans="1:9" x14ac:dyDescent="0.25">
      <c r="A13" s="25"/>
      <c r="B13" s="4"/>
      <c r="C13" s="7"/>
      <c r="D13" s="7"/>
      <c r="E13" s="16"/>
      <c r="F13" s="1"/>
      <c r="G13" s="1"/>
      <c r="H13" s="1"/>
      <c r="I13" s="1"/>
    </row>
    <row r="14" spans="1:9" ht="15" customHeight="1" x14ac:dyDescent="0.25">
      <c r="A14" s="23"/>
      <c r="B14" s="9" t="s">
        <v>13</v>
      </c>
      <c r="C14" s="10">
        <f>+C10*C12</f>
        <v>0</v>
      </c>
      <c r="D14" s="9"/>
      <c r="E14" s="16"/>
      <c r="F14" s="1"/>
      <c r="G14" s="1"/>
      <c r="H14" s="1"/>
      <c r="I14" s="1"/>
    </row>
    <row r="15" spans="1:9" ht="15.75" customHeight="1" thickBot="1" x14ac:dyDescent="0.3">
      <c r="A15" s="24" t="s">
        <v>11</v>
      </c>
      <c r="B15" s="4"/>
      <c r="C15" s="11"/>
      <c r="D15" s="11"/>
      <c r="E15" s="16"/>
      <c r="F15" s="1"/>
      <c r="G15" s="44"/>
      <c r="H15" s="1"/>
      <c r="I15" s="1"/>
    </row>
    <row r="16" spans="1:9" ht="15.75" thickBot="1" x14ac:dyDescent="0.3">
      <c r="A16" s="25"/>
      <c r="B16" s="4" t="s">
        <v>15</v>
      </c>
      <c r="C16" s="13"/>
      <c r="D16" s="12"/>
      <c r="E16" s="17"/>
      <c r="F16" s="2"/>
      <c r="G16" s="44"/>
      <c r="H16" s="1"/>
      <c r="I16" s="1"/>
    </row>
    <row r="17" spans="1:9" x14ac:dyDescent="0.25">
      <c r="A17" s="25"/>
      <c r="B17" s="12"/>
      <c r="C17" s="12"/>
      <c r="D17" s="12"/>
      <c r="E17" s="17"/>
      <c r="F17" s="2"/>
      <c r="G17" s="1"/>
      <c r="H17" s="1"/>
      <c r="I17" s="1"/>
    </row>
    <row r="18" spans="1:9" x14ac:dyDescent="0.25">
      <c r="A18" s="23"/>
      <c r="B18" s="9" t="s">
        <v>14</v>
      </c>
      <c r="C18" s="10">
        <f>+C10/160.33*C16</f>
        <v>0</v>
      </c>
      <c r="D18" s="10"/>
      <c r="E18" s="17"/>
      <c r="F18" s="2"/>
      <c r="G18" s="55"/>
      <c r="H18" s="1"/>
      <c r="I18" s="1"/>
    </row>
    <row r="19" spans="1:9" ht="15.75" customHeight="1" thickBot="1" x14ac:dyDescent="0.3">
      <c r="A19" s="24" t="s">
        <v>10</v>
      </c>
      <c r="B19" s="4"/>
      <c r="C19" s="12"/>
      <c r="D19" s="12"/>
      <c r="E19" s="17"/>
      <c r="F19" s="2"/>
      <c r="G19" s="55"/>
      <c r="H19" s="1"/>
      <c r="I19" s="1"/>
    </row>
    <row r="20" spans="1:9" ht="27" thickBot="1" x14ac:dyDescent="0.3">
      <c r="A20" s="25"/>
      <c r="B20" s="28" t="s">
        <v>7</v>
      </c>
      <c r="C20" s="13"/>
      <c r="D20" s="12"/>
      <c r="E20" s="17"/>
      <c r="F20" s="2"/>
      <c r="G20" s="55"/>
      <c r="H20" s="1"/>
      <c r="I20" s="1"/>
    </row>
    <row r="21" spans="1:9" ht="15.75" thickBot="1" x14ac:dyDescent="0.3">
      <c r="A21" s="25"/>
      <c r="B21" s="4" t="s">
        <v>2</v>
      </c>
      <c r="C21" s="13"/>
      <c r="D21" s="12"/>
      <c r="E21" s="17"/>
      <c r="F21" s="2"/>
      <c r="G21" s="55"/>
      <c r="H21" s="1"/>
      <c r="I21" s="1"/>
    </row>
    <row r="22" spans="1:9" ht="15.75" thickBot="1" x14ac:dyDescent="0.3">
      <c r="A22" s="25"/>
      <c r="B22" s="4" t="s">
        <v>9</v>
      </c>
      <c r="C22" s="14"/>
      <c r="D22" s="12"/>
      <c r="E22" s="17"/>
      <c r="F22" s="2"/>
      <c r="G22" s="1"/>
      <c r="H22" s="1"/>
      <c r="I22" s="1"/>
    </row>
    <row r="23" spans="1:9" x14ac:dyDescent="0.25">
      <c r="A23" s="7"/>
      <c r="B23" s="34"/>
      <c r="C23" s="12"/>
      <c r="D23" s="12"/>
      <c r="E23" s="17"/>
      <c r="F23" s="2"/>
      <c r="G23" s="1"/>
      <c r="H23" s="1"/>
      <c r="I23" s="1"/>
    </row>
    <row r="24" spans="1:9" x14ac:dyDescent="0.25">
      <c r="A24" s="8"/>
      <c r="B24" s="35" t="s">
        <v>29</v>
      </c>
      <c r="C24" s="10">
        <f>+C20*C10*C21*C22</f>
        <v>0</v>
      </c>
      <c r="D24" s="10"/>
      <c r="E24" s="17"/>
      <c r="F24" s="2"/>
      <c r="G24" s="1"/>
      <c r="H24" s="1"/>
      <c r="I24" s="1"/>
    </row>
    <row r="25" spans="1:9" ht="42.75" customHeight="1" thickBot="1" x14ac:dyDescent="0.3">
      <c r="A25" s="33" t="s">
        <v>30</v>
      </c>
      <c r="B25" s="36"/>
      <c r="C25" s="11"/>
      <c r="D25" s="11"/>
      <c r="E25" s="17"/>
      <c r="F25" s="2"/>
      <c r="G25" s="1"/>
      <c r="H25" s="1"/>
      <c r="I25" s="1"/>
    </row>
    <row r="26" spans="1:9" ht="15.75" thickBot="1" x14ac:dyDescent="0.3">
      <c r="A26" s="7"/>
      <c r="B26" s="45" t="s">
        <v>16</v>
      </c>
      <c r="C26" s="13"/>
      <c r="D26" s="11"/>
      <c r="E26" s="17"/>
      <c r="F26" s="2"/>
      <c r="G26" s="1"/>
      <c r="H26" s="1"/>
      <c r="I26" s="1"/>
    </row>
    <row r="27" spans="1:9" ht="3" customHeight="1" x14ac:dyDescent="0.25">
      <c r="A27" s="8"/>
      <c r="B27" s="35"/>
      <c r="C27" s="18"/>
      <c r="D27" s="18"/>
      <c r="E27" s="17"/>
      <c r="F27" s="2"/>
      <c r="G27" s="1"/>
      <c r="H27" s="1"/>
      <c r="I27" s="1"/>
    </row>
    <row r="28" spans="1:9" x14ac:dyDescent="0.25">
      <c r="A28" s="7"/>
      <c r="B28" s="7"/>
      <c r="C28" s="4"/>
      <c r="D28" s="4"/>
      <c r="E28" s="17"/>
      <c r="F28" s="2"/>
      <c r="G28" s="1"/>
      <c r="H28" s="1"/>
      <c r="I28" s="1"/>
    </row>
    <row r="29" spans="1:9" ht="15.75" thickBot="1" x14ac:dyDescent="0.3">
      <c r="A29" s="27" t="s">
        <v>17</v>
      </c>
      <c r="B29" s="26"/>
      <c r="C29" s="46">
        <f>+SUM(C14+C18+C24+C26)</f>
        <v>0</v>
      </c>
      <c r="D29" s="26"/>
      <c r="E29" s="17"/>
      <c r="F29" s="2"/>
      <c r="G29" s="1"/>
      <c r="H29" s="1"/>
      <c r="I29" s="1"/>
    </row>
    <row r="30" spans="1:9" ht="15.75" thickTop="1" x14ac:dyDescent="0.25">
      <c r="B30" s="12"/>
      <c r="C30" s="12"/>
      <c r="D30" s="12"/>
      <c r="E30" s="17"/>
      <c r="F30" s="2"/>
      <c r="G30" s="1"/>
      <c r="H30" s="1"/>
      <c r="I30" s="1"/>
    </row>
    <row r="31" spans="1:9" x14ac:dyDescent="0.25">
      <c r="B31" s="12"/>
      <c r="C31" s="12"/>
      <c r="D31" s="12"/>
      <c r="E31" s="17"/>
      <c r="F31" s="2"/>
      <c r="G31" s="1"/>
      <c r="H31" s="1"/>
      <c r="I31" s="1"/>
    </row>
    <row r="32" spans="1:9" x14ac:dyDescent="0.25">
      <c r="B32" s="12"/>
      <c r="C32" s="12"/>
      <c r="D32" s="12"/>
      <c r="E32" s="17"/>
      <c r="F32" s="2"/>
      <c r="G32" s="1"/>
      <c r="H32" s="1"/>
      <c r="I32" s="1"/>
    </row>
    <row r="33" spans="2:9" x14ac:dyDescent="0.25">
      <c r="B33" s="12"/>
      <c r="C33" s="12"/>
      <c r="D33" s="12"/>
      <c r="E33" s="17"/>
      <c r="F33" s="2"/>
      <c r="G33" s="1"/>
      <c r="H33" s="1"/>
      <c r="I33" s="1"/>
    </row>
    <row r="34" spans="2:9" x14ac:dyDescent="0.25">
      <c r="B34" s="12"/>
      <c r="C34" s="12"/>
      <c r="D34" s="12"/>
      <c r="E34" s="17"/>
      <c r="F34" s="2"/>
      <c r="G34" s="1"/>
      <c r="H34" s="1"/>
      <c r="I34" s="1"/>
    </row>
    <row r="35" spans="2:9" x14ac:dyDescent="0.25">
      <c r="B35" s="54"/>
      <c r="C35" s="54"/>
      <c r="D35" s="54"/>
      <c r="E35" s="52"/>
      <c r="F35" s="52"/>
    </row>
    <row r="36" spans="2:9" x14ac:dyDescent="0.25">
      <c r="B36" s="54"/>
      <c r="C36" s="54"/>
      <c r="D36" s="54"/>
      <c r="E36" s="52"/>
      <c r="F36" s="52"/>
    </row>
    <row r="37" spans="2:9" x14ac:dyDescent="0.25">
      <c r="B37" s="54"/>
      <c r="C37" s="54"/>
      <c r="D37" s="54"/>
      <c r="E37" s="52"/>
      <c r="F37" s="52"/>
    </row>
    <row r="38" spans="2:9" x14ac:dyDescent="0.25">
      <c r="B38" s="54"/>
      <c r="C38" s="54"/>
      <c r="D38" s="54"/>
      <c r="E38" s="52"/>
      <c r="F38" s="52"/>
    </row>
    <row r="39" spans="2:9" x14ac:dyDescent="0.25">
      <c r="B39" s="54"/>
      <c r="C39" s="54"/>
      <c r="D39" s="54"/>
      <c r="E39" s="52"/>
      <c r="F39" s="52"/>
    </row>
    <row r="40" spans="2:9" x14ac:dyDescent="0.25">
      <c r="B40" s="54"/>
      <c r="C40" s="54"/>
      <c r="D40" s="54"/>
      <c r="E40" s="52"/>
      <c r="F40" s="52"/>
    </row>
    <row r="41" spans="2:9" x14ac:dyDescent="0.25">
      <c r="B41" s="54"/>
      <c r="C41" s="54"/>
      <c r="D41" s="54"/>
      <c r="E41" s="52"/>
      <c r="F41" s="52"/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sqref="C26" name="Range5"/>
    <protectedRange sqref="C20:C22" name="Range4"/>
    <protectedRange sqref="C16" name="Range3"/>
    <protectedRange sqref="C12" name="Range2"/>
    <protectedRange sqref="C8:C9" name="Range1"/>
  </protectedRanges>
  <mergeCells count="3">
    <mergeCell ref="G18:G21"/>
    <mergeCell ref="G5:G7"/>
    <mergeCell ref="G9:G1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opLeftCell="A4" zoomScaleNormal="100" zoomScaleSheetLayoutView="100" workbookViewId="0">
      <selection activeCell="C8" sqref="C8"/>
    </sheetView>
  </sheetViews>
  <sheetFormatPr defaultRowHeight="15" x14ac:dyDescent="0.25"/>
  <cols>
    <col min="1" max="1" width="26.5703125" style="53" customWidth="1"/>
    <col min="2" max="2" width="43" style="53" bestFit="1" customWidth="1"/>
    <col min="3" max="3" width="14.85546875" style="53" customWidth="1"/>
    <col min="4" max="4" width="4.85546875" style="53" customWidth="1"/>
    <col min="5" max="5" width="0.85546875" style="51" customWidth="1"/>
    <col min="6" max="6" width="3.7109375" style="51" customWidth="1"/>
    <col min="7" max="7" width="67.5703125" style="51" customWidth="1"/>
    <col min="8" max="16384" width="9.140625" style="51"/>
  </cols>
  <sheetData>
    <row r="1" spans="1:9" ht="25.5" x14ac:dyDescent="0.35">
      <c r="A1" s="3" t="s">
        <v>28</v>
      </c>
      <c r="B1" s="4"/>
      <c r="C1" s="4"/>
      <c r="D1" s="4"/>
      <c r="E1" s="16"/>
      <c r="F1" s="1"/>
      <c r="G1" s="15" t="s">
        <v>19</v>
      </c>
      <c r="H1" s="1"/>
    </row>
    <row r="2" spans="1:9" ht="25.5" x14ac:dyDescent="0.35">
      <c r="A2" s="3" t="s">
        <v>21</v>
      </c>
      <c r="B2" s="4"/>
      <c r="C2" s="4"/>
      <c r="D2" s="4"/>
      <c r="E2" s="16"/>
      <c r="F2" s="1"/>
      <c r="G2" s="1"/>
      <c r="H2" s="1"/>
    </row>
    <row r="3" spans="1:9" ht="15" customHeight="1" x14ac:dyDescent="0.25">
      <c r="A3" s="5"/>
      <c r="B3" s="4"/>
      <c r="C3" s="4"/>
      <c r="D3" s="4"/>
      <c r="E3" s="16"/>
      <c r="F3" s="1"/>
      <c r="G3" s="55"/>
      <c r="H3" s="1"/>
    </row>
    <row r="4" spans="1:9" x14ac:dyDescent="0.25">
      <c r="A4" s="4"/>
      <c r="B4" s="4"/>
      <c r="C4" s="4"/>
      <c r="D4" s="4"/>
      <c r="E4" s="16"/>
      <c r="F4" s="1"/>
      <c r="G4" s="55"/>
      <c r="H4" s="1"/>
    </row>
    <row r="5" spans="1:9" x14ac:dyDescent="0.25">
      <c r="A5" s="22"/>
      <c r="B5" s="19"/>
      <c r="C5" s="20" t="s">
        <v>20</v>
      </c>
      <c r="D5" s="20"/>
      <c r="E5" s="16"/>
      <c r="F5" s="1"/>
      <c r="G5" s="55"/>
      <c r="H5" s="1"/>
    </row>
    <row r="6" spans="1:9" ht="39" x14ac:dyDescent="0.25">
      <c r="A6" s="23"/>
      <c r="B6" s="8"/>
      <c r="C6" s="21" t="s">
        <v>21</v>
      </c>
      <c r="D6" s="21"/>
      <c r="E6" s="16"/>
      <c r="F6" s="1"/>
      <c r="G6" s="55"/>
      <c r="H6" s="1"/>
    </row>
    <row r="7" spans="1:9" ht="15.75" thickBot="1" x14ac:dyDescent="0.3">
      <c r="A7" s="24" t="s">
        <v>12</v>
      </c>
      <c r="B7" s="4"/>
      <c r="C7" s="4"/>
      <c r="D7" s="4"/>
      <c r="E7" s="16"/>
      <c r="F7" s="1"/>
      <c r="G7" s="55"/>
      <c r="H7" s="1"/>
    </row>
    <row r="8" spans="1:9" ht="15.75" thickBot="1" x14ac:dyDescent="0.3">
      <c r="A8" s="25"/>
      <c r="B8" s="4" t="s">
        <v>0</v>
      </c>
      <c r="C8" s="6">
        <v>1924</v>
      </c>
      <c r="D8" s="4"/>
      <c r="E8" s="16"/>
      <c r="F8" s="1"/>
      <c r="G8" s="55"/>
      <c r="H8" s="1"/>
    </row>
    <row r="9" spans="1:9" ht="15.75" thickBot="1" x14ac:dyDescent="0.3">
      <c r="A9" s="25"/>
      <c r="B9" s="4" t="s">
        <v>8</v>
      </c>
      <c r="C9" s="29">
        <v>0.3</v>
      </c>
      <c r="D9" s="4"/>
      <c r="E9" s="16"/>
      <c r="F9" s="1"/>
      <c r="G9" s="55"/>
      <c r="H9" s="1"/>
    </row>
    <row r="10" spans="1:9" x14ac:dyDescent="0.25">
      <c r="A10" s="25"/>
      <c r="B10" s="31" t="s">
        <v>1</v>
      </c>
      <c r="C10" s="32">
        <f>+ROUND(C8/(1-C9),0)</f>
        <v>2749</v>
      </c>
      <c r="D10" s="8"/>
      <c r="E10" s="16"/>
      <c r="F10" s="1"/>
      <c r="G10" s="55"/>
      <c r="H10" s="1"/>
    </row>
    <row r="11" spans="1:9" ht="15.75" thickBot="1" x14ac:dyDescent="0.3">
      <c r="A11" s="25"/>
      <c r="B11" s="4"/>
      <c r="C11" s="4"/>
      <c r="D11" s="4"/>
      <c r="E11" s="16"/>
      <c r="F11" s="1"/>
      <c r="G11" s="55"/>
      <c r="H11" s="1"/>
    </row>
    <row r="12" spans="1:9" ht="27" thickBot="1" x14ac:dyDescent="0.3">
      <c r="A12" s="25"/>
      <c r="B12" s="30" t="s">
        <v>6</v>
      </c>
      <c r="C12" s="6">
        <v>300</v>
      </c>
      <c r="D12" s="4"/>
      <c r="E12" s="16"/>
      <c r="F12" s="1"/>
      <c r="G12" s="55"/>
      <c r="H12" s="1"/>
    </row>
    <row r="13" spans="1:9" x14ac:dyDescent="0.25">
      <c r="A13" s="25"/>
      <c r="B13" s="4"/>
      <c r="C13" s="7"/>
      <c r="D13" s="7"/>
      <c r="E13" s="16"/>
      <c r="F13" s="1"/>
      <c r="G13" s="55"/>
      <c r="H13" s="1"/>
    </row>
    <row r="14" spans="1:9" x14ac:dyDescent="0.25">
      <c r="A14" s="23"/>
      <c r="B14" s="9" t="s">
        <v>13</v>
      </c>
      <c r="C14" s="10">
        <f>+C10*C12</f>
        <v>824700</v>
      </c>
      <c r="D14" s="9"/>
      <c r="E14" s="16"/>
      <c r="F14" s="1"/>
      <c r="G14" s="55"/>
      <c r="H14" s="1"/>
    </row>
    <row r="15" spans="1:9" ht="15.75" customHeight="1" thickBot="1" x14ac:dyDescent="0.3">
      <c r="A15" s="24" t="s">
        <v>11</v>
      </c>
      <c r="B15" s="4"/>
      <c r="C15" s="11"/>
      <c r="D15" s="11"/>
      <c r="E15" s="16"/>
      <c r="F15" s="1"/>
      <c r="G15" s="55"/>
      <c r="H15" s="1"/>
      <c r="I15" s="52"/>
    </row>
    <row r="16" spans="1:9" ht="15.75" thickBot="1" x14ac:dyDescent="0.3">
      <c r="A16" s="25"/>
      <c r="B16" s="4" t="s">
        <v>15</v>
      </c>
      <c r="C16" s="13">
        <v>14000</v>
      </c>
      <c r="D16" s="12"/>
      <c r="E16" s="17"/>
      <c r="F16" s="2"/>
      <c r="G16" s="55"/>
      <c r="H16" s="1"/>
    </row>
    <row r="17" spans="1:8" x14ac:dyDescent="0.25">
      <c r="A17" s="25"/>
      <c r="B17" s="12"/>
      <c r="C17" s="12"/>
      <c r="D17" s="12"/>
      <c r="E17" s="17"/>
      <c r="F17" s="2"/>
      <c r="G17" s="55"/>
      <c r="H17" s="1"/>
    </row>
    <row r="18" spans="1:8" x14ac:dyDescent="0.25">
      <c r="A18" s="23"/>
      <c r="B18" s="9" t="s">
        <v>14</v>
      </c>
      <c r="C18" s="10">
        <f>+C10/160.33*C16</f>
        <v>240042.41252416887</v>
      </c>
      <c r="D18" s="10"/>
      <c r="E18" s="17"/>
      <c r="F18" s="2"/>
      <c r="G18" s="1"/>
      <c r="H18" s="1"/>
    </row>
    <row r="19" spans="1:8" ht="13.5" customHeight="1" x14ac:dyDescent="0.25">
      <c r="A19" s="56" t="s">
        <v>18</v>
      </c>
      <c r="B19" s="49"/>
      <c r="C19" s="12"/>
      <c r="D19" s="12"/>
      <c r="E19" s="17"/>
      <c r="F19" s="2"/>
      <c r="G19" s="55"/>
      <c r="H19" s="1"/>
    </row>
    <row r="20" spans="1:8" ht="11.25" customHeight="1" thickBot="1" x14ac:dyDescent="0.3">
      <c r="A20" s="57"/>
      <c r="B20" s="34"/>
      <c r="C20" s="4"/>
      <c r="D20" s="11"/>
      <c r="E20" s="17"/>
      <c r="F20" s="2"/>
      <c r="G20" s="55"/>
      <c r="H20" s="1"/>
    </row>
    <row r="21" spans="1:8" ht="29.25" customHeight="1" thickBot="1" x14ac:dyDescent="0.3">
      <c r="A21" s="39"/>
      <c r="B21" s="50" t="s">
        <v>23</v>
      </c>
      <c r="C21" s="13">
        <v>60000</v>
      </c>
      <c r="D21" s="11"/>
      <c r="E21" s="17"/>
      <c r="F21" s="2"/>
      <c r="G21" s="55"/>
      <c r="H21" s="1"/>
    </row>
    <row r="22" spans="1:8" ht="3.75" customHeight="1" x14ac:dyDescent="0.25">
      <c r="A22" s="40"/>
      <c r="B22" s="31"/>
      <c r="C22" s="18"/>
      <c r="D22" s="18"/>
      <c r="E22" s="17"/>
      <c r="F22" s="2"/>
      <c r="G22" s="55"/>
      <c r="H22" s="1"/>
    </row>
    <row r="23" spans="1:8" ht="43.5" customHeight="1" thickBot="1" x14ac:dyDescent="0.3">
      <c r="A23" s="33" t="s">
        <v>30</v>
      </c>
      <c r="B23" s="36"/>
      <c r="C23" s="11"/>
      <c r="D23" s="11"/>
      <c r="E23" s="17"/>
      <c r="F23" s="2"/>
      <c r="G23" s="55"/>
      <c r="H23" s="1"/>
    </row>
    <row r="24" spans="1:8" ht="15.75" thickBot="1" x14ac:dyDescent="0.3">
      <c r="A24" s="7"/>
      <c r="B24" s="45" t="s">
        <v>16</v>
      </c>
      <c r="C24" s="13"/>
      <c r="D24" s="11"/>
      <c r="E24" s="17"/>
      <c r="F24" s="2"/>
      <c r="G24" s="1"/>
      <c r="H24" s="1"/>
    </row>
    <row r="25" spans="1:8" ht="3" customHeight="1" x14ac:dyDescent="0.25">
      <c r="A25" s="8"/>
      <c r="B25" s="35"/>
      <c r="C25" s="18"/>
      <c r="D25" s="18"/>
      <c r="E25" s="17"/>
      <c r="F25" s="2"/>
      <c r="G25" s="2"/>
      <c r="H25" s="1"/>
    </row>
    <row r="26" spans="1:8" ht="24.75" customHeight="1" thickBot="1" x14ac:dyDescent="0.3">
      <c r="A26" s="27" t="s">
        <v>31</v>
      </c>
      <c r="B26" s="26"/>
      <c r="C26" s="26">
        <f>+C14+C18+C21+C24</f>
        <v>1124742.4125241688</v>
      </c>
      <c r="D26" s="26"/>
      <c r="E26" s="17"/>
      <c r="F26" s="2"/>
      <c r="G26" s="2"/>
      <c r="H26" s="1"/>
    </row>
    <row r="27" spans="1:8" ht="15.75" thickTop="1" x14ac:dyDescent="0.25">
      <c r="A27" s="4"/>
      <c r="B27" s="4"/>
      <c r="C27" s="4"/>
      <c r="D27" s="4"/>
      <c r="E27" s="17"/>
      <c r="F27" s="2"/>
      <c r="G27" s="2"/>
      <c r="H27" s="1"/>
    </row>
    <row r="28" spans="1:8" x14ac:dyDescent="0.25">
      <c r="A28" s="7"/>
      <c r="B28" s="7"/>
      <c r="C28" s="4"/>
      <c r="D28" s="4"/>
      <c r="E28" s="17"/>
      <c r="F28" s="2"/>
      <c r="G28" s="2"/>
      <c r="H28" s="1"/>
    </row>
    <row r="29" spans="1:8" x14ac:dyDescent="0.25">
      <c r="A29" s="4"/>
      <c r="B29" s="12"/>
      <c r="C29" s="12"/>
      <c r="D29" s="12"/>
      <c r="E29" s="17"/>
      <c r="F29" s="2"/>
      <c r="G29" s="2"/>
      <c r="H29" s="1"/>
    </row>
    <row r="30" spans="1:8" x14ac:dyDescent="0.25">
      <c r="A30" s="4"/>
      <c r="B30" s="12"/>
      <c r="C30" s="12"/>
      <c r="D30" s="12"/>
      <c r="E30" s="17"/>
      <c r="F30" s="2"/>
      <c r="G30" s="2"/>
      <c r="H30" s="1"/>
    </row>
    <row r="31" spans="1:8" x14ac:dyDescent="0.25">
      <c r="A31" s="4"/>
      <c r="B31" s="12"/>
      <c r="C31" s="12"/>
      <c r="D31" s="12"/>
      <c r="E31" s="17"/>
      <c r="F31" s="2"/>
      <c r="G31" s="2"/>
      <c r="H31" s="1"/>
    </row>
    <row r="32" spans="1:8" x14ac:dyDescent="0.25">
      <c r="A32" s="4"/>
      <c r="B32" s="12"/>
      <c r="C32" s="12"/>
      <c r="D32" s="12"/>
      <c r="E32" s="17"/>
      <c r="F32" s="2"/>
      <c r="G32" s="2"/>
      <c r="H32" s="1"/>
    </row>
    <row r="33" spans="1:8" x14ac:dyDescent="0.25">
      <c r="A33" s="4"/>
      <c r="B33" s="12"/>
      <c r="C33" s="12"/>
      <c r="D33" s="12"/>
      <c r="E33" s="17"/>
      <c r="F33" s="2"/>
      <c r="G33" s="2"/>
      <c r="H33" s="1"/>
    </row>
    <row r="34" spans="1:8" x14ac:dyDescent="0.25">
      <c r="A34" s="4"/>
      <c r="B34" s="12"/>
      <c r="C34" s="12"/>
      <c r="D34" s="12"/>
      <c r="E34" s="17"/>
      <c r="F34" s="2"/>
      <c r="G34" s="2"/>
      <c r="H34" s="1"/>
    </row>
    <row r="35" spans="1:8" x14ac:dyDescent="0.25">
      <c r="A35" s="4"/>
      <c r="B35" s="12"/>
      <c r="C35" s="12"/>
      <c r="D35" s="12"/>
      <c r="E35" s="17"/>
      <c r="F35" s="2"/>
      <c r="G35" s="2"/>
      <c r="H35" s="1"/>
    </row>
    <row r="36" spans="1:8" x14ac:dyDescent="0.25">
      <c r="A36" s="4"/>
      <c r="B36" s="12"/>
      <c r="C36" s="12"/>
      <c r="D36" s="12"/>
      <c r="E36" s="17"/>
      <c r="F36" s="2"/>
      <c r="G36" s="2"/>
      <c r="H36" s="1"/>
    </row>
    <row r="37" spans="1:8" x14ac:dyDescent="0.25">
      <c r="A37" s="4"/>
      <c r="B37" s="12"/>
      <c r="C37" s="12"/>
      <c r="D37" s="12"/>
      <c r="E37" s="17"/>
      <c r="F37" s="2"/>
      <c r="G37" s="2"/>
      <c r="H37" s="1"/>
    </row>
    <row r="38" spans="1:8" x14ac:dyDescent="0.25">
      <c r="A38" s="4"/>
      <c r="B38" s="12"/>
      <c r="C38" s="12"/>
      <c r="D38" s="12"/>
      <c r="E38" s="17"/>
      <c r="F38" s="2"/>
      <c r="G38" s="2"/>
      <c r="H38" s="1"/>
    </row>
    <row r="39" spans="1:8" x14ac:dyDescent="0.25">
      <c r="A39" s="4"/>
      <c r="B39" s="12"/>
      <c r="C39" s="12"/>
      <c r="D39" s="12"/>
      <c r="E39" s="17"/>
      <c r="F39" s="2"/>
      <c r="G39" s="2"/>
      <c r="H39" s="1"/>
    </row>
    <row r="40" spans="1:8" x14ac:dyDescent="0.25">
      <c r="A40" s="4"/>
      <c r="B40" s="12"/>
      <c r="C40" s="12"/>
      <c r="D40" s="12"/>
      <c r="E40" s="17"/>
      <c r="F40" s="2"/>
      <c r="G40" s="2"/>
      <c r="H40" s="1"/>
    </row>
    <row r="41" spans="1:8" x14ac:dyDescent="0.25">
      <c r="A41" s="4"/>
      <c r="B41" s="4"/>
      <c r="C41" s="4"/>
      <c r="D41" s="4"/>
      <c r="E41" s="16"/>
      <c r="F41" s="1"/>
      <c r="G41" s="1"/>
      <c r="H41" s="1"/>
    </row>
    <row r="42" spans="1:8" x14ac:dyDescent="0.25">
      <c r="A42" s="4"/>
      <c r="B42" s="4"/>
      <c r="C42" s="4"/>
      <c r="D42" s="4"/>
      <c r="E42" s="16"/>
      <c r="F42" s="1"/>
      <c r="G42" s="1"/>
      <c r="H42" s="1"/>
    </row>
    <row r="43" spans="1:8" x14ac:dyDescent="0.25">
      <c r="A43" s="4"/>
      <c r="B43" s="4"/>
      <c r="C43" s="4"/>
      <c r="D43" s="4"/>
      <c r="E43" s="16"/>
      <c r="F43" s="1"/>
      <c r="G43" s="1"/>
      <c r="H43" s="1"/>
    </row>
    <row r="44" spans="1:8" x14ac:dyDescent="0.25">
      <c r="A44" s="4"/>
      <c r="B44" s="4"/>
      <c r="C44" s="4"/>
      <c r="D44" s="4"/>
      <c r="E44" s="16"/>
      <c r="F44" s="1"/>
      <c r="G44" s="1"/>
      <c r="H44" s="1"/>
    </row>
  </sheetData>
  <sheetProtection password="CA39" sheet="1" formatCells="0" formatColumns="0" formatRows="0" insertColumns="0" insertRows="0" insertHyperlinks="0" deleteColumns="0" deleteRows="0" sort="0" autoFilter="0" pivotTables="0"/>
  <protectedRanges>
    <protectedRange sqref="C24" name="Range5"/>
    <protectedRange sqref="C21" name="Range4"/>
    <protectedRange sqref="C16" name="Range3"/>
    <protectedRange sqref="C12" name="Range2"/>
    <protectedRange sqref="C8:C9" name="Range1"/>
  </protectedRanges>
  <mergeCells count="5">
    <mergeCell ref="G3:G9"/>
    <mergeCell ref="G10:G14"/>
    <mergeCell ref="G15:G17"/>
    <mergeCell ref="G19:G23"/>
    <mergeCell ref="A19:A2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zoomScaleNormal="100" zoomScaleSheetLayoutView="100" workbookViewId="0">
      <selection activeCell="G19" sqref="G19:G22"/>
    </sheetView>
  </sheetViews>
  <sheetFormatPr defaultRowHeight="15" x14ac:dyDescent="0.25"/>
  <cols>
    <col min="1" max="1" width="26.5703125" style="53" customWidth="1"/>
    <col min="2" max="2" width="43" style="53" bestFit="1" customWidth="1"/>
    <col min="3" max="3" width="14.85546875" style="53" customWidth="1"/>
    <col min="4" max="4" width="4.85546875" style="53" customWidth="1"/>
    <col min="5" max="5" width="0.85546875" style="51" customWidth="1"/>
    <col min="6" max="6" width="3.7109375" style="51" customWidth="1"/>
    <col min="7" max="7" width="67.5703125" style="51" customWidth="1"/>
    <col min="8" max="16384" width="9.140625" style="51"/>
  </cols>
  <sheetData>
    <row r="1" spans="1:8" ht="25.5" x14ac:dyDescent="0.35">
      <c r="A1" s="3" t="s">
        <v>27</v>
      </c>
      <c r="B1" s="4"/>
      <c r="C1" s="4"/>
      <c r="D1" s="4"/>
      <c r="E1" s="16"/>
      <c r="F1" s="1"/>
      <c r="G1" s="15" t="s">
        <v>4</v>
      </c>
      <c r="H1" s="1"/>
    </row>
    <row r="2" spans="1:8" ht="25.5" x14ac:dyDescent="0.35">
      <c r="A2" s="3" t="s">
        <v>21</v>
      </c>
      <c r="B2" s="4"/>
      <c r="C2" s="4"/>
      <c r="D2" s="4"/>
      <c r="E2" s="16"/>
      <c r="F2" s="1"/>
      <c r="G2" s="1"/>
      <c r="H2" s="1"/>
    </row>
    <row r="3" spans="1:8" ht="15" customHeight="1" x14ac:dyDescent="0.25">
      <c r="A3" s="5"/>
      <c r="B3" s="4"/>
      <c r="C3" s="4"/>
      <c r="D3" s="4"/>
      <c r="E3" s="16"/>
      <c r="F3" s="1"/>
      <c r="G3" s="55"/>
      <c r="H3" s="1"/>
    </row>
    <row r="4" spans="1:8" x14ac:dyDescent="0.25">
      <c r="A4" s="4"/>
      <c r="B4" s="4"/>
      <c r="C4" s="4"/>
      <c r="D4" s="4"/>
      <c r="E4" s="16"/>
      <c r="F4" s="1"/>
      <c r="G4" s="55"/>
      <c r="H4" s="1"/>
    </row>
    <row r="5" spans="1:8" x14ac:dyDescent="0.25">
      <c r="A5" s="22"/>
      <c r="B5" s="19"/>
      <c r="C5" s="20" t="s">
        <v>20</v>
      </c>
      <c r="D5" s="20"/>
      <c r="E5" s="16"/>
      <c r="F5" s="1"/>
      <c r="G5" s="55"/>
      <c r="H5" s="1"/>
    </row>
    <row r="6" spans="1:8" ht="39" x14ac:dyDescent="0.25">
      <c r="A6" s="23"/>
      <c r="B6" s="8"/>
      <c r="C6" s="21" t="s">
        <v>21</v>
      </c>
      <c r="D6" s="21"/>
      <c r="E6" s="16"/>
      <c r="F6" s="1"/>
      <c r="G6" s="55"/>
      <c r="H6" s="1"/>
    </row>
    <row r="7" spans="1:8" ht="15.75" thickBot="1" x14ac:dyDescent="0.3">
      <c r="A7" s="24" t="s">
        <v>12</v>
      </c>
      <c r="B7" s="4"/>
      <c r="C7" s="4"/>
      <c r="D7" s="4"/>
      <c r="E7" s="16"/>
      <c r="F7" s="1"/>
      <c r="G7" s="55"/>
      <c r="H7" s="1"/>
    </row>
    <row r="8" spans="1:8" ht="15.75" thickBot="1" x14ac:dyDescent="0.3">
      <c r="A8" s="25"/>
      <c r="B8" s="4" t="s">
        <v>0</v>
      </c>
      <c r="C8" s="6"/>
      <c r="D8" s="4"/>
      <c r="E8" s="16"/>
      <c r="F8" s="1"/>
      <c r="G8" s="55"/>
      <c r="H8" s="1"/>
    </row>
    <row r="9" spans="1:8" ht="15.75" thickBot="1" x14ac:dyDescent="0.3">
      <c r="A9" s="25"/>
      <c r="B9" s="4" t="s">
        <v>8</v>
      </c>
      <c r="C9" s="29"/>
      <c r="D9" s="4"/>
      <c r="E9" s="16"/>
      <c r="F9" s="1"/>
      <c r="G9" s="55"/>
      <c r="H9" s="1"/>
    </row>
    <row r="10" spans="1:8" x14ac:dyDescent="0.25">
      <c r="A10" s="25"/>
      <c r="B10" s="31" t="s">
        <v>1</v>
      </c>
      <c r="C10" s="32">
        <f>+ROUND(C8/(1-C9),0)</f>
        <v>0</v>
      </c>
      <c r="D10" s="8"/>
      <c r="E10" s="16"/>
      <c r="F10" s="1"/>
      <c r="G10" s="55"/>
      <c r="H10" s="1"/>
    </row>
    <row r="11" spans="1:8" ht="15.75" thickBot="1" x14ac:dyDescent="0.3">
      <c r="A11" s="25"/>
      <c r="B11" s="4"/>
      <c r="C11" s="4"/>
      <c r="D11" s="4"/>
      <c r="E11" s="16"/>
      <c r="F11" s="1"/>
      <c r="G11" s="55"/>
      <c r="H11" s="1"/>
    </row>
    <row r="12" spans="1:8" ht="27" thickBot="1" x14ac:dyDescent="0.3">
      <c r="A12" s="25"/>
      <c r="B12" s="30" t="s">
        <v>6</v>
      </c>
      <c r="C12" s="6"/>
      <c r="D12" s="4"/>
      <c r="E12" s="16"/>
      <c r="F12" s="1"/>
      <c r="G12" s="55"/>
      <c r="H12" s="1"/>
    </row>
    <row r="13" spans="1:8" x14ac:dyDescent="0.25">
      <c r="A13" s="25"/>
      <c r="B13" s="4"/>
      <c r="C13" s="7"/>
      <c r="D13" s="7"/>
      <c r="E13" s="16"/>
      <c r="F13" s="1"/>
      <c r="G13" s="55"/>
      <c r="H13" s="1"/>
    </row>
    <row r="14" spans="1:8" x14ac:dyDescent="0.25">
      <c r="A14" s="23"/>
      <c r="B14" s="9" t="s">
        <v>13</v>
      </c>
      <c r="C14" s="10">
        <f>+C10*C12</f>
        <v>0</v>
      </c>
      <c r="D14" s="9"/>
      <c r="E14" s="16"/>
      <c r="F14" s="1"/>
      <c r="G14" s="55"/>
      <c r="H14" s="1"/>
    </row>
    <row r="15" spans="1:8" ht="15.75" customHeight="1" thickBot="1" x14ac:dyDescent="0.3">
      <c r="A15" s="24" t="s">
        <v>11</v>
      </c>
      <c r="B15" s="4"/>
      <c r="C15" s="11"/>
      <c r="D15" s="11"/>
      <c r="E15" s="16"/>
      <c r="F15" s="1"/>
      <c r="G15" s="55"/>
      <c r="H15" s="1"/>
    </row>
    <row r="16" spans="1:8" ht="15.75" thickBot="1" x14ac:dyDescent="0.3">
      <c r="A16" s="25"/>
      <c r="B16" s="4" t="s">
        <v>15</v>
      </c>
      <c r="C16" s="13"/>
      <c r="D16" s="12"/>
      <c r="E16" s="17"/>
      <c r="F16" s="2"/>
      <c r="G16" s="55"/>
      <c r="H16" s="1"/>
    </row>
    <row r="17" spans="1:8" x14ac:dyDescent="0.25">
      <c r="A17" s="25"/>
      <c r="B17" s="12"/>
      <c r="C17" s="12"/>
      <c r="D17" s="12"/>
      <c r="E17" s="17"/>
      <c r="F17" s="2"/>
      <c r="G17" s="55"/>
      <c r="H17" s="1"/>
    </row>
    <row r="18" spans="1:8" x14ac:dyDescent="0.25">
      <c r="A18" s="23"/>
      <c r="B18" s="9" t="s">
        <v>14</v>
      </c>
      <c r="C18" s="10">
        <f>+C10/160.33*C16</f>
        <v>0</v>
      </c>
      <c r="D18" s="10"/>
      <c r="E18" s="17"/>
      <c r="F18" s="2"/>
      <c r="G18" s="1"/>
      <c r="H18" s="1"/>
    </row>
    <row r="19" spans="1:8" ht="25.5" customHeight="1" thickBot="1" x14ac:dyDescent="0.3">
      <c r="A19" s="58" t="s">
        <v>18</v>
      </c>
      <c r="B19" s="19"/>
      <c r="C19" s="12"/>
      <c r="D19" s="12"/>
      <c r="E19" s="17"/>
      <c r="F19" s="2"/>
      <c r="G19" s="55"/>
      <c r="H19" s="1"/>
    </row>
    <row r="20" spans="1:8" ht="27" thickBot="1" x14ac:dyDescent="0.3">
      <c r="A20" s="59"/>
      <c r="B20" s="50" t="s">
        <v>23</v>
      </c>
      <c r="C20" s="13"/>
      <c r="D20" s="11"/>
      <c r="E20" s="17"/>
      <c r="F20" s="2"/>
      <c r="G20" s="55"/>
      <c r="H20" s="1"/>
    </row>
    <row r="21" spans="1:8" ht="3.75" customHeight="1" x14ac:dyDescent="0.25">
      <c r="A21" s="37"/>
      <c r="B21" s="38"/>
      <c r="C21" s="18"/>
      <c r="D21" s="18"/>
      <c r="E21" s="17"/>
      <c r="F21" s="2"/>
      <c r="G21" s="55"/>
      <c r="H21" s="1"/>
    </row>
    <row r="22" spans="1:8" ht="42.75" customHeight="1" thickBot="1" x14ac:dyDescent="0.3">
      <c r="A22" s="33" t="s">
        <v>30</v>
      </c>
      <c r="B22" s="36"/>
      <c r="C22" s="11"/>
      <c r="D22" s="11"/>
      <c r="E22" s="17"/>
      <c r="F22" s="2"/>
      <c r="G22" s="55"/>
      <c r="H22" s="1"/>
    </row>
    <row r="23" spans="1:8" ht="15.75" thickBot="1" x14ac:dyDescent="0.3">
      <c r="A23" s="7"/>
      <c r="B23" s="45" t="s">
        <v>16</v>
      </c>
      <c r="C23" s="13"/>
      <c r="D23" s="11"/>
      <c r="E23" s="17"/>
      <c r="F23" s="2"/>
      <c r="G23" s="2"/>
      <c r="H23" s="1"/>
    </row>
    <row r="24" spans="1:8" ht="3" customHeight="1" x14ac:dyDescent="0.25">
      <c r="A24" s="8"/>
      <c r="B24" s="35"/>
      <c r="C24" s="18"/>
      <c r="D24" s="18"/>
      <c r="E24" s="17"/>
      <c r="F24" s="2"/>
      <c r="G24" s="2"/>
      <c r="H24" s="1"/>
    </row>
    <row r="25" spans="1:8" ht="12" customHeight="1" x14ac:dyDescent="0.25">
      <c r="A25" s="7"/>
      <c r="B25" s="7"/>
      <c r="C25" s="4"/>
      <c r="D25" s="4"/>
      <c r="E25" s="17"/>
      <c r="F25" s="2"/>
      <c r="G25" s="2"/>
      <c r="H25" s="1"/>
    </row>
    <row r="26" spans="1:8" ht="15.75" thickBot="1" x14ac:dyDescent="0.3">
      <c r="A26" s="27" t="s">
        <v>31</v>
      </c>
      <c r="B26" s="26"/>
      <c r="C26" s="48">
        <f>+C14+C18+C20+C23</f>
        <v>0</v>
      </c>
      <c r="D26" s="26"/>
      <c r="E26" s="17"/>
      <c r="F26" s="2"/>
      <c r="G26" s="2"/>
      <c r="H26" s="1"/>
    </row>
    <row r="27" spans="1:8" ht="15.75" thickTop="1" x14ac:dyDescent="0.25">
      <c r="A27" s="4"/>
      <c r="B27" s="12"/>
      <c r="C27" s="12"/>
      <c r="D27" s="12"/>
      <c r="E27" s="17"/>
      <c r="F27" s="2"/>
      <c r="G27" s="2"/>
      <c r="H27" s="1"/>
    </row>
    <row r="28" spans="1:8" x14ac:dyDescent="0.25">
      <c r="A28" s="4"/>
      <c r="B28" s="12"/>
      <c r="C28" s="12"/>
      <c r="D28" s="12"/>
      <c r="E28" s="17"/>
      <c r="F28" s="2"/>
      <c r="G28" s="2"/>
      <c r="H28" s="1"/>
    </row>
    <row r="29" spans="1:8" x14ac:dyDescent="0.25">
      <c r="A29" s="4"/>
      <c r="B29" s="12"/>
      <c r="C29" s="12"/>
      <c r="D29" s="12"/>
      <c r="E29" s="17"/>
      <c r="F29" s="2"/>
      <c r="G29" s="2"/>
      <c r="H29" s="1"/>
    </row>
    <row r="30" spans="1:8" x14ac:dyDescent="0.25">
      <c r="A30" s="4"/>
      <c r="B30" s="12"/>
      <c r="C30" s="12"/>
      <c r="D30" s="12"/>
      <c r="E30" s="17"/>
      <c r="F30" s="2"/>
      <c r="G30" s="2"/>
      <c r="H30" s="1"/>
    </row>
    <row r="31" spans="1:8" x14ac:dyDescent="0.25">
      <c r="A31" s="4"/>
      <c r="B31" s="12"/>
      <c r="C31" s="12"/>
      <c r="D31" s="12"/>
      <c r="E31" s="17"/>
      <c r="F31" s="2"/>
      <c r="G31" s="2"/>
      <c r="H31" s="1"/>
    </row>
    <row r="32" spans="1:8" x14ac:dyDescent="0.25">
      <c r="A32" s="4"/>
      <c r="B32" s="12"/>
      <c r="C32" s="12"/>
      <c r="D32" s="12"/>
      <c r="E32" s="17"/>
      <c r="F32" s="2"/>
      <c r="G32" s="2"/>
      <c r="H32" s="1"/>
    </row>
    <row r="33" spans="1:8" x14ac:dyDescent="0.25">
      <c r="A33" s="4"/>
      <c r="B33" s="12"/>
      <c r="C33" s="12"/>
      <c r="D33" s="12"/>
      <c r="E33" s="17"/>
      <c r="F33" s="2"/>
      <c r="G33" s="2"/>
      <c r="H33" s="1"/>
    </row>
    <row r="34" spans="1:8" x14ac:dyDescent="0.25">
      <c r="A34" s="4"/>
      <c r="B34" s="12"/>
      <c r="C34" s="12"/>
      <c r="D34" s="12"/>
      <c r="E34" s="17"/>
      <c r="F34" s="2"/>
      <c r="G34" s="2"/>
      <c r="H34" s="1"/>
    </row>
    <row r="35" spans="1:8" x14ac:dyDescent="0.25">
      <c r="A35" s="4"/>
      <c r="B35" s="12"/>
      <c r="C35" s="12"/>
      <c r="D35" s="12"/>
      <c r="E35" s="17"/>
      <c r="F35" s="2"/>
      <c r="G35" s="2"/>
      <c r="H35" s="1"/>
    </row>
    <row r="36" spans="1:8" x14ac:dyDescent="0.25">
      <c r="A36" s="4"/>
      <c r="B36" s="12"/>
      <c r="C36" s="12"/>
      <c r="D36" s="12"/>
      <c r="E36" s="17"/>
      <c r="F36" s="2"/>
      <c r="G36" s="2"/>
      <c r="H36" s="1"/>
    </row>
    <row r="37" spans="1:8" x14ac:dyDescent="0.25">
      <c r="A37" s="4"/>
      <c r="B37" s="12"/>
      <c r="C37" s="12"/>
      <c r="D37" s="12"/>
      <c r="E37" s="17"/>
      <c r="F37" s="2"/>
      <c r="G37" s="2"/>
      <c r="H37" s="1"/>
    </row>
    <row r="38" spans="1:8" x14ac:dyDescent="0.25">
      <c r="A38" s="4"/>
      <c r="B38" s="12"/>
      <c r="C38" s="12"/>
      <c r="D38" s="12"/>
      <c r="E38" s="17"/>
      <c r="F38" s="2"/>
      <c r="G38" s="2"/>
      <c r="H38" s="1"/>
    </row>
    <row r="39" spans="1:8" x14ac:dyDescent="0.25">
      <c r="A39" s="4"/>
      <c r="B39" s="4"/>
      <c r="C39" s="4"/>
      <c r="D39" s="4"/>
      <c r="E39" s="16"/>
      <c r="F39" s="1"/>
      <c r="G39" s="1"/>
      <c r="H39" s="1"/>
    </row>
    <row r="40" spans="1:8" x14ac:dyDescent="0.25">
      <c r="A40" s="4"/>
      <c r="B40" s="4"/>
      <c r="C40" s="4"/>
      <c r="D40" s="4"/>
      <c r="E40" s="16"/>
      <c r="F40" s="1"/>
      <c r="G40" s="1"/>
      <c r="H40" s="1"/>
    </row>
    <row r="41" spans="1:8" x14ac:dyDescent="0.25">
      <c r="A41" s="4"/>
      <c r="B41" s="4"/>
      <c r="C41" s="4"/>
      <c r="D41" s="4"/>
      <c r="E41" s="16"/>
      <c r="F41" s="1"/>
      <c r="G41" s="1"/>
      <c r="H41" s="1"/>
    </row>
    <row r="42" spans="1:8" x14ac:dyDescent="0.25">
      <c r="A42" s="4"/>
      <c r="B42" s="4"/>
      <c r="C42" s="4"/>
      <c r="D42" s="4"/>
      <c r="E42" s="16"/>
      <c r="F42" s="1"/>
      <c r="G42" s="1"/>
      <c r="H42" s="1"/>
    </row>
    <row r="43" spans="1:8" x14ac:dyDescent="0.25">
      <c r="A43" s="4"/>
      <c r="B43" s="4"/>
      <c r="C43" s="4"/>
      <c r="D43" s="4"/>
      <c r="E43" s="16"/>
      <c r="F43" s="1"/>
      <c r="G43" s="1"/>
      <c r="H43" s="1"/>
    </row>
    <row r="44" spans="1:8" x14ac:dyDescent="0.25">
      <c r="A44" s="4"/>
      <c r="B44" s="4"/>
      <c r="C44" s="4"/>
      <c r="D44" s="4"/>
      <c r="E44" s="16"/>
      <c r="F44" s="1"/>
      <c r="G44" s="1"/>
      <c r="H44" s="1"/>
    </row>
  </sheetData>
  <sheetProtection password="CA39" sheet="1" formatCells="0" formatColumns="0" formatRows="0" insertColumns="0" insertRows="0" insertHyperlinks="0" deleteColumns="0" deleteRows="0" sort="0" autoFilter="0" pivotTables="0"/>
  <protectedRanges>
    <protectedRange sqref="C23" name="Range5"/>
    <protectedRange sqref="C20" name="Range4"/>
    <protectedRange sqref="C16" name="Range3"/>
    <protectedRange sqref="C12" name="Range2"/>
    <protectedRange sqref="C8:C9" name="Range1"/>
  </protectedRanges>
  <mergeCells count="5">
    <mergeCell ref="A19:A20"/>
    <mergeCell ref="G19:G22"/>
    <mergeCell ref="G3:G9"/>
    <mergeCell ref="G10:G14"/>
    <mergeCell ref="G15:G17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5EA42FD92C73478B82DC3823C89347" ma:contentTypeVersion="2" ma:contentTypeDescription="Create a new document." ma:contentTypeScope="" ma:versionID="cfff49bb280818d6673faa514edde1ef">
  <xsd:schema xmlns:xsd="http://www.w3.org/2001/XMLSchema" xmlns:xs="http://www.w3.org/2001/XMLSchema" xmlns:p="http://schemas.microsoft.com/office/2006/metadata/properties" xmlns:ns1="http://schemas.microsoft.com/sharepoint/v3" xmlns:ns2="5f32b4c1-1a62-4daa-8565-a27e04c662d9" targetNamespace="http://schemas.microsoft.com/office/2006/metadata/properties" ma:root="true" ma:fieldsID="16acb85bad3579723fbfa42185fb97cc" ns1:_="" ns2:_="">
    <xsd:import namespace="http://schemas.microsoft.com/sharepoint/v3"/>
    <xsd:import namespace="5f32b4c1-1a62-4daa-8565-a27e04c662d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LastAccess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2b4c1-1a62-4daa-8565-a27e04c662d9" elementFormDefault="qualified">
    <xsd:import namespace="http://schemas.microsoft.com/office/2006/documentManagement/types"/>
    <xsd:import namespace="http://schemas.microsoft.com/office/infopath/2007/PartnerControls"/>
    <xsd:element name="LastAccessedDate" ma:index="10" nillable="true" ma:displayName="LastAccessedDate" ma:internalName="LastAccess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AccessedDate xmlns="5f32b4c1-1a62-4daa-8565-a27e04c662d9">2018-05-29T16:25:00+00:00</LastAccessed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0BA843-8538-414F-AB8F-52FBC96B2A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32b4c1-1a62-4daa-8565-a27e04c662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871BC1-5721-43F1-9119-04DAA1F0DA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708A15-D60A-4FA6-9ABE-69E97EF10BC8}">
  <ds:schemaRefs>
    <ds:schemaRef ds:uri="http://purl.org/dc/dcmitype/"/>
    <ds:schemaRef ds:uri="5f32b4c1-1a62-4daa-8565-a27e04c662d9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Vejledning</vt:lpstr>
      <vt:lpstr>Eksempel 1</vt:lpstr>
      <vt:lpstr>Beregner Senarie 1</vt:lpstr>
      <vt:lpstr>Eksempel 2</vt:lpstr>
      <vt:lpstr>Beregner Scenarie 2</vt:lpstr>
      <vt:lpstr>'Beregner Senarie 1'!Print_Area</vt:lpstr>
    </vt:vector>
  </TitlesOfParts>
  <Company>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SISD</dc:creator>
  <cp:lastModifiedBy>CAHM</cp:lastModifiedBy>
  <cp:lastPrinted>2013-05-02T08:18:18Z</cp:lastPrinted>
  <dcterms:created xsi:type="dcterms:W3CDTF">2013-02-11T13:28:16Z</dcterms:created>
  <dcterms:modified xsi:type="dcterms:W3CDTF">2018-06-12T13:45:35Z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0x010100145EA42FD92C73478B82DC3823C89347</vt:lpwstr>
  </property>
</Properties>
</file>